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iekanat JR 77\Desktop\na stronę\"/>
    </mc:Choice>
  </mc:AlternateContent>
  <bookViews>
    <workbookView xWindow="0" yWindow="0" windowWidth="28800" windowHeight="12210" tabRatio="325" firstSheet="2" activeTab="2"/>
  </bookViews>
  <sheets>
    <sheet name="program_wzór" sheetId="1" state="hidden" r:id="rId1"/>
    <sheet name="projekt program" sheetId="2" state="hidden" r:id="rId2"/>
    <sheet name="projekt harmonogram" sheetId="3" r:id="rId3"/>
  </sheets>
  <definedNames>
    <definedName name="_xlnm.Print_Area" localSheetId="0">program_wzór!$A$1:$AE$110</definedName>
    <definedName name="_xlnm.Print_Area" localSheetId="2">'projekt harmonogram'!$A$1:$Z$133</definedName>
    <definedName name="_xlnm.Print_Area" localSheetId="1">'projekt program'!$A$1:$I$103</definedName>
    <definedName name="_xlnm.Print_Titles" localSheetId="0">program_wzór!$3:$6</definedName>
  </definedNames>
  <calcPr calcId="162913"/>
</workbook>
</file>

<file path=xl/calcChain.xml><?xml version="1.0" encoding="utf-8"?>
<calcChain xmlns="http://schemas.openxmlformats.org/spreadsheetml/2006/main">
  <c r="P128" i="3" l="1"/>
  <c r="G128" i="3"/>
  <c r="Y128" i="3"/>
  <c r="W128" i="3"/>
  <c r="U128" i="3"/>
  <c r="S128" i="3"/>
  <c r="Q128" i="3"/>
  <c r="O128" i="3"/>
  <c r="Q53" i="3"/>
  <c r="T128" i="3"/>
  <c r="V128" i="3"/>
  <c r="R128" i="3"/>
  <c r="N128" i="3"/>
  <c r="H128" i="3"/>
  <c r="I128" i="3"/>
  <c r="H53" i="3"/>
  <c r="I77" i="3"/>
  <c r="M128" i="3"/>
  <c r="L128" i="3"/>
  <c r="K128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Y53" i="3"/>
  <c r="X53" i="3"/>
  <c r="W53" i="3"/>
  <c r="V53" i="3"/>
  <c r="U53" i="3"/>
  <c r="T53" i="3"/>
  <c r="S53" i="3"/>
  <c r="R53" i="3"/>
  <c r="P53" i="3"/>
  <c r="O53" i="3"/>
  <c r="N53" i="3"/>
  <c r="M53" i="3"/>
  <c r="L53" i="3"/>
  <c r="K53" i="3"/>
  <c r="J53" i="3"/>
  <c r="J128" i="3" s="1"/>
  <c r="I53" i="3"/>
  <c r="G53" i="3"/>
  <c r="F74" i="3"/>
  <c r="F73" i="3"/>
  <c r="Y20" i="3"/>
  <c r="X20" i="3"/>
  <c r="X128" i="3" s="1"/>
  <c r="T20" i="3"/>
  <c r="R20" i="3"/>
  <c r="Q20" i="3"/>
  <c r="P20" i="3"/>
  <c r="O20" i="3"/>
  <c r="N20" i="3"/>
  <c r="M20" i="3"/>
  <c r="K20" i="3"/>
  <c r="J20" i="3"/>
  <c r="I20" i="3"/>
  <c r="H20" i="3"/>
  <c r="G20" i="3"/>
  <c r="F50" i="3"/>
  <c r="F51" i="3"/>
  <c r="F70" i="3"/>
  <c r="F52" i="3"/>
  <c r="F57" i="3"/>
  <c r="F76" i="3"/>
  <c r="F28" i="3"/>
  <c r="F26" i="3"/>
  <c r="X130" i="3"/>
  <c r="X131" i="3" s="1"/>
  <c r="F113" i="3"/>
  <c r="F104" i="3"/>
  <c r="F103" i="3"/>
  <c r="F38" i="3"/>
  <c r="F105" i="3"/>
  <c r="Y77" i="3"/>
  <c r="X77" i="3"/>
  <c r="W77" i="3"/>
  <c r="V77" i="3"/>
  <c r="U77" i="3"/>
  <c r="T77" i="3"/>
  <c r="S77" i="3"/>
  <c r="R77" i="3"/>
  <c r="Q77" i="3"/>
  <c r="O77" i="3"/>
  <c r="N77" i="3"/>
  <c r="K77" i="3"/>
  <c r="J77" i="3"/>
  <c r="H77" i="3"/>
  <c r="G77" i="3"/>
  <c r="F72" i="3"/>
  <c r="F71" i="3"/>
  <c r="F68" i="3"/>
  <c r="F48" i="3"/>
  <c r="F67" i="3"/>
  <c r="F61" i="3"/>
  <c r="F60" i="3"/>
  <c r="F59" i="3"/>
  <c r="F58" i="3"/>
  <c r="F62" i="3" s="1"/>
  <c r="F69" i="3"/>
  <c r="F56" i="3"/>
  <c r="F55" i="3"/>
  <c r="F49" i="3"/>
  <c r="F19" i="3"/>
  <c r="F18" i="3"/>
  <c r="F75" i="3"/>
  <c r="F47" i="3"/>
  <c r="F46" i="3"/>
  <c r="F45" i="3"/>
  <c r="F44" i="3"/>
  <c r="F43" i="3"/>
  <c r="F42" i="3"/>
  <c r="F37" i="3"/>
  <c r="F36" i="3"/>
  <c r="F35" i="3"/>
  <c r="F34" i="3"/>
  <c r="F32" i="3"/>
  <c r="F31" i="3"/>
  <c r="F30" i="3"/>
  <c r="F25" i="3"/>
  <c r="F27" i="3"/>
  <c r="F24" i="3"/>
  <c r="F22" i="3"/>
  <c r="F16" i="3"/>
  <c r="F40" i="3"/>
  <c r="F33" i="3"/>
  <c r="F120" i="3"/>
  <c r="F121" i="3"/>
  <c r="F122" i="3"/>
  <c r="F123" i="3"/>
  <c r="F124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I93" i="2"/>
  <c r="H93" i="2"/>
  <c r="G93" i="2"/>
  <c r="F93" i="2"/>
  <c r="E93" i="2"/>
  <c r="D93" i="2"/>
  <c r="I86" i="2"/>
  <c r="H86" i="2"/>
  <c r="G86" i="2"/>
  <c r="F86" i="2"/>
  <c r="E86" i="2"/>
  <c r="D86" i="2"/>
  <c r="D78" i="2"/>
  <c r="I71" i="2"/>
  <c r="H71" i="2"/>
  <c r="G71" i="2"/>
  <c r="F71" i="2"/>
  <c r="E71" i="2"/>
  <c r="D71" i="2"/>
  <c r="I63" i="2"/>
  <c r="H63" i="2"/>
  <c r="G63" i="2"/>
  <c r="F63" i="2"/>
  <c r="E63" i="2"/>
  <c r="D63" i="2"/>
  <c r="I56" i="2"/>
  <c r="H56" i="2"/>
  <c r="G56" i="2"/>
  <c r="F56" i="2"/>
  <c r="E56" i="2"/>
  <c r="D56" i="2"/>
  <c r="I48" i="2"/>
  <c r="H48" i="2"/>
  <c r="G48" i="2"/>
  <c r="F48" i="2"/>
  <c r="E48" i="2"/>
  <c r="D48" i="2"/>
  <c r="I41" i="2"/>
  <c r="H41" i="2"/>
  <c r="G41" i="2"/>
  <c r="F41" i="2"/>
  <c r="E41" i="2"/>
  <c r="D41" i="2"/>
  <c r="I34" i="2"/>
  <c r="H34" i="2"/>
  <c r="G34" i="2"/>
  <c r="F34" i="2"/>
  <c r="E34" i="2"/>
  <c r="D34" i="2"/>
  <c r="I27" i="2"/>
  <c r="H27" i="2"/>
  <c r="G27" i="2"/>
  <c r="F27" i="2"/>
  <c r="E27" i="2"/>
  <c r="D27" i="2"/>
  <c r="I20" i="2"/>
  <c r="H20" i="2"/>
  <c r="G20" i="2"/>
  <c r="F20" i="2"/>
  <c r="E20" i="2"/>
  <c r="D20" i="2"/>
  <c r="I13" i="2"/>
  <c r="H13" i="2"/>
  <c r="G13" i="2"/>
  <c r="F13" i="2"/>
  <c r="E13" i="2"/>
  <c r="D13" i="2"/>
  <c r="Y130" i="3"/>
  <c r="W130" i="3"/>
  <c r="U130" i="3"/>
  <c r="S130" i="3"/>
  <c r="Q130" i="3"/>
  <c r="O130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7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2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09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6" i="3"/>
  <c r="F102" i="3"/>
  <c r="F101" i="3"/>
  <c r="F100" i="3"/>
  <c r="F99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6" i="3"/>
  <c r="F95" i="3"/>
  <c r="F94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1" i="3"/>
  <c r="F90" i="3"/>
  <c r="F89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6" i="3"/>
  <c r="F85" i="3"/>
  <c r="F84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1" i="3"/>
  <c r="F80" i="3"/>
  <c r="F79" i="3"/>
  <c r="F66" i="3"/>
  <c r="F65" i="3"/>
  <c r="F64" i="3"/>
  <c r="F17" i="3"/>
  <c r="F41" i="3"/>
  <c r="F15" i="3"/>
  <c r="F39" i="3"/>
  <c r="F29" i="3"/>
  <c r="F23" i="3"/>
  <c r="G9" i="1"/>
  <c r="E96" i="1"/>
  <c r="Y99" i="1" s="1"/>
  <c r="Y100" i="1" s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B34" i="1"/>
  <c r="AC34" i="1"/>
  <c r="AD34" i="1"/>
  <c r="AE34" i="1"/>
  <c r="AA20" i="1"/>
  <c r="AB20" i="1"/>
  <c r="AC20" i="1"/>
  <c r="AD20" i="1"/>
  <c r="AE20" i="1"/>
  <c r="AA13" i="1"/>
  <c r="AA96" i="1" s="1"/>
  <c r="AB13" i="1"/>
  <c r="AC13" i="1"/>
  <c r="AD13" i="1"/>
  <c r="AE13" i="1"/>
  <c r="AE96" i="1" s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D93" i="1"/>
  <c r="G92" i="1"/>
  <c r="G91" i="1"/>
  <c r="G90" i="1"/>
  <c r="G89" i="1"/>
  <c r="G93" i="1" s="1"/>
  <c r="G88" i="1"/>
  <c r="G85" i="1"/>
  <c r="G84" i="1"/>
  <c r="G83" i="1"/>
  <c r="G82" i="1"/>
  <c r="G81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5" i="1"/>
  <c r="G74" i="1"/>
  <c r="G73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67" i="1"/>
  <c r="G66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0" i="1"/>
  <c r="G59" i="1"/>
  <c r="G58" i="1"/>
  <c r="G55" i="1"/>
  <c r="G54" i="1"/>
  <c r="G53" i="1"/>
  <c r="G52" i="1"/>
  <c r="G51" i="1"/>
  <c r="G47" i="1"/>
  <c r="G46" i="1"/>
  <c r="G45" i="1"/>
  <c r="G44" i="1"/>
  <c r="G43" i="1"/>
  <c r="Q41" i="1"/>
  <c r="H13" i="1"/>
  <c r="G8" i="1"/>
  <c r="M13" i="1"/>
  <c r="D34" i="1"/>
  <c r="D41" i="1"/>
  <c r="P99" i="1"/>
  <c r="O99" i="1"/>
  <c r="O100" i="1" s="1"/>
  <c r="D13" i="1"/>
  <c r="H41" i="1"/>
  <c r="L41" i="1"/>
  <c r="M41" i="1"/>
  <c r="N41" i="1"/>
  <c r="Z99" i="1"/>
  <c r="X99" i="1"/>
  <c r="W99" i="1"/>
  <c r="W100" i="1" s="1"/>
  <c r="V99" i="1"/>
  <c r="U99" i="1"/>
  <c r="U100" i="1" s="1"/>
  <c r="T99" i="1"/>
  <c r="S99" i="1"/>
  <c r="S100" i="1" s="1"/>
  <c r="R99" i="1"/>
  <c r="G38" i="1"/>
  <c r="L34" i="1"/>
  <c r="M34" i="1"/>
  <c r="N34" i="1"/>
  <c r="L27" i="1"/>
  <c r="M27" i="1"/>
  <c r="N27" i="1"/>
  <c r="L20" i="1"/>
  <c r="M20" i="1"/>
  <c r="N20" i="1"/>
  <c r="G31" i="1"/>
  <c r="G24" i="1"/>
  <c r="G25" i="1"/>
  <c r="G22" i="1"/>
  <c r="I13" i="1"/>
  <c r="J13" i="1"/>
  <c r="K13" i="1"/>
  <c r="L13" i="1"/>
  <c r="L96" i="1"/>
  <c r="N13" i="1"/>
  <c r="D20" i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0" i="1"/>
  <c r="G32" i="1"/>
  <c r="G33" i="1"/>
  <c r="O13" i="1"/>
  <c r="O20" i="1"/>
  <c r="O27" i="1"/>
  <c r="O41" i="1"/>
  <c r="P13" i="1"/>
  <c r="P96" i="1" s="1"/>
  <c r="P20" i="1"/>
  <c r="P27" i="1"/>
  <c r="P41" i="1"/>
  <c r="Q13" i="1"/>
  <c r="Q96" i="1" s="1"/>
  <c r="Q20" i="1"/>
  <c r="Q27" i="1"/>
  <c r="R13" i="1"/>
  <c r="R20" i="1"/>
  <c r="R27" i="1"/>
  <c r="R41" i="1"/>
  <c r="S13" i="1"/>
  <c r="S20" i="1"/>
  <c r="S27" i="1"/>
  <c r="S41" i="1"/>
  <c r="T13" i="1"/>
  <c r="T20" i="1"/>
  <c r="T27" i="1"/>
  <c r="T41" i="1"/>
  <c r="U13" i="1"/>
  <c r="U20" i="1"/>
  <c r="U27" i="1"/>
  <c r="U41" i="1"/>
  <c r="V13" i="1"/>
  <c r="V20" i="1"/>
  <c r="V27" i="1"/>
  <c r="V41" i="1"/>
  <c r="W13" i="1"/>
  <c r="W20" i="1"/>
  <c r="W27" i="1"/>
  <c r="W41" i="1"/>
  <c r="X13" i="1"/>
  <c r="X20" i="1"/>
  <c r="X27" i="1"/>
  <c r="X41" i="1"/>
  <c r="Y13" i="1"/>
  <c r="Y20" i="1"/>
  <c r="Y27" i="1"/>
  <c r="Y41" i="1"/>
  <c r="Z13" i="1"/>
  <c r="Z20" i="1"/>
  <c r="Z96" i="1" s="1"/>
  <c r="Z27" i="1"/>
  <c r="Z41" i="1"/>
  <c r="G39" i="1"/>
  <c r="G40" i="1"/>
  <c r="G37" i="1"/>
  <c r="G36" i="1"/>
  <c r="G26" i="1"/>
  <c r="G23" i="1"/>
  <c r="G17" i="1"/>
  <c r="G18" i="1"/>
  <c r="G19" i="1"/>
  <c r="G10" i="1"/>
  <c r="G13" i="1" s="1"/>
  <c r="G11" i="1"/>
  <c r="G12" i="1"/>
  <c r="H27" i="1"/>
  <c r="H20" i="1"/>
  <c r="H96" i="1" s="1"/>
  <c r="I27" i="1"/>
  <c r="I20" i="1"/>
  <c r="I41" i="1"/>
  <c r="J27" i="1"/>
  <c r="J20" i="1"/>
  <c r="J41" i="1"/>
  <c r="K27" i="1"/>
  <c r="K20" i="1"/>
  <c r="K41" i="1"/>
  <c r="G15" i="1"/>
  <c r="G16" i="1"/>
  <c r="F96" i="2"/>
  <c r="D96" i="2"/>
  <c r="I96" i="2"/>
  <c r="G96" i="2"/>
  <c r="H98" i="2" s="1"/>
  <c r="E96" i="2"/>
  <c r="H100" i="2" s="1"/>
  <c r="H96" i="2"/>
  <c r="H102" i="2" s="1"/>
  <c r="H103" i="2"/>
  <c r="F53" i="3" l="1"/>
  <c r="F20" i="3"/>
  <c r="G86" i="1"/>
  <c r="G48" i="1"/>
  <c r="O96" i="1"/>
  <c r="R96" i="1"/>
  <c r="G56" i="1"/>
  <c r="G41" i="1"/>
  <c r="J96" i="1"/>
  <c r="F77" i="3"/>
  <c r="X96" i="1"/>
  <c r="T96" i="1"/>
  <c r="I96" i="1"/>
  <c r="H101" i="2"/>
  <c r="V96" i="1"/>
  <c r="G34" i="1"/>
  <c r="G27" i="1"/>
  <c r="N96" i="1"/>
  <c r="M96" i="1"/>
  <c r="G63" i="1"/>
  <c r="AD96" i="1"/>
  <c r="D96" i="1"/>
  <c r="AA109" i="1" s="1"/>
  <c r="G20" i="1"/>
  <c r="K96" i="1"/>
  <c r="Y96" i="1"/>
  <c r="W96" i="1"/>
  <c r="U96" i="1"/>
  <c r="S96" i="1"/>
  <c r="G71" i="1"/>
  <c r="AB96" i="1"/>
  <c r="G78" i="1"/>
  <c r="AC96" i="1"/>
  <c r="N130" i="3"/>
  <c r="N131" i="3" s="1"/>
  <c r="T130" i="3"/>
  <c r="T131" i="3" s="1"/>
  <c r="F110" i="3"/>
  <c r="F115" i="3"/>
  <c r="F87" i="3"/>
  <c r="F92" i="3"/>
  <c r="F97" i="3"/>
  <c r="F125" i="3"/>
  <c r="F82" i="3"/>
  <c r="F107" i="3"/>
  <c r="F118" i="3"/>
  <c r="R130" i="3"/>
  <c r="R131" i="3" s="1"/>
  <c r="P130" i="3"/>
  <c r="P131" i="3" s="1"/>
  <c r="V130" i="3"/>
  <c r="V131" i="3" s="1"/>
  <c r="AA106" i="1"/>
  <c r="Q99" i="1"/>
  <c r="Q100" i="1" s="1"/>
  <c r="F129" i="3" l="1"/>
  <c r="F128" i="3"/>
  <c r="AA107" i="1"/>
  <c r="AA105" i="1"/>
  <c r="G96" i="1"/>
  <c r="G98" i="1"/>
  <c r="G100" i="1" s="1"/>
  <c r="G99" i="1"/>
  <c r="F130" i="3"/>
  <c r="L77" i="3"/>
  <c r="M77" i="3"/>
  <c r="F131" i="3" l="1"/>
  <c r="U20" i="3"/>
  <c r="L20" i="3"/>
  <c r="P77" i="3"/>
  <c r="S20" i="3"/>
  <c r="V20" i="3"/>
  <c r="W20" i="3"/>
</calcChain>
</file>

<file path=xl/comments1.xml><?xml version="1.0" encoding="utf-8"?>
<comments xmlns="http://schemas.openxmlformats.org/spreadsheetml/2006/main">
  <authors>
    <author>Ewa</author>
  </authors>
  <commentList>
    <comment ref="W3" authorId="0" shape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Ewa</author>
  </authors>
  <commentList>
    <comment ref="A94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Ewa</author>
  </authors>
  <commentList>
    <comment ref="V10" authorId="0" shape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26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<sst xmlns="http://schemas.openxmlformats.org/spreadsheetml/2006/main" count="454" uniqueCount="262">
  <si>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</si>
  <si>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</si>
  <si>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</si>
  <si>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</si>
  <si>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</si>
  <si>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</si>
  <si>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</si>
  <si>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</si>
  <si>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</si>
  <si>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</si>
  <si>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</si>
  <si>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</si>
  <si>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</si>
  <si>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</si>
  <si>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</si>
  <si>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</si>
  <si>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</si>
  <si>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</si>
  <si>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Ć/K/L/LEK/SiP/ZT</t>
  </si>
  <si>
    <t>Praktyki zawodowe</t>
  </si>
  <si>
    <t>forma studiów: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</si>
  <si>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</si>
  <si>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</si>
  <si>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</si>
  <si>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</si>
  <si>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</si>
  <si>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</si>
  <si>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</si>
  <si>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</si>
  <si>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</si>
  <si>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</si>
  <si>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</si>
  <si>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</si>
  <si>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</si>
  <si>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Grupa Zajęć_ 7 (Praktyki zawodowe)</t>
  </si>
  <si>
    <t>Grupa Zajęć_ 7 (nazwa grupy zajęć)</t>
  </si>
  <si>
    <t>Grupa Zajęć_ 8 (nazwa grupy zajęć)</t>
  </si>
  <si>
    <t>Moduł specjalizacyjny_ 1 (nazwa)</t>
  </si>
  <si>
    <t>Moduł specjalizacyjny_ 2 (nazwa)</t>
  </si>
  <si>
    <t>Grupa Zajęć_ 9 (nazwa grupy zajęć)</t>
  </si>
  <si>
    <t>Grupa Zajęć_ 10 (nazwa grupy zajęć)</t>
  </si>
  <si>
    <t>Moduł specjalizacyjny_ 3 (nazwa)</t>
  </si>
  <si>
    <t>Harmonogram realizacji programu studiów.</t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</si>
  <si>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</si>
  <si>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</si>
  <si>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</si>
  <si>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</si>
  <si>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</si>
  <si>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</si>
  <si>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</si>
  <si>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</si>
  <si>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</si>
  <si>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</si>
  <si>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</si>
  <si>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</si>
  <si>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</si>
  <si>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</si>
  <si>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</si>
  <si>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</si>
  <si>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</si>
  <si>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</si>
  <si>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</si>
  <si>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12) Dodany przez § 2 ust. 2 Uchwały, o której mowa w odnośniku 1.</t>
  </si>
  <si>
    <t>Kierunek studiów: Twórcze pisanie</t>
  </si>
  <si>
    <t>Poziom studiów: studia licencjackie</t>
  </si>
  <si>
    <t>Profil studiów: ogólnoakademicki</t>
  </si>
  <si>
    <t>Forma studiów: stacjonarne</t>
  </si>
  <si>
    <t>Harmonogram realizacji programu studiów obowiązującego od roku akademickiego 2024/2025</t>
  </si>
  <si>
    <t>Obowiązuje od roku akademickiego: 2024/2025</t>
  </si>
  <si>
    <t>Kanon literacki - wprowadzenie</t>
  </si>
  <si>
    <t>Atlas literatury światowej</t>
  </si>
  <si>
    <t>Tematy, motywy, gesty</t>
  </si>
  <si>
    <t>Wiedza o kulturze</t>
  </si>
  <si>
    <t>Komunikacja literacka</t>
  </si>
  <si>
    <t>Tropy i figury stylistyczne</t>
  </si>
  <si>
    <t>Pozyskiwanie i przetwarzanie informacji</t>
  </si>
  <si>
    <t>Teorie języka</t>
  </si>
  <si>
    <t>Kanon literacki - kreatywne czytanie (XVIII w.)</t>
  </si>
  <si>
    <t>Literatura najnowsza 1</t>
  </si>
  <si>
    <t>Literatura najnowsza 2</t>
  </si>
  <si>
    <t>Literatura najnowsza 3</t>
  </si>
  <si>
    <t>Literatura najnowsza 4</t>
  </si>
  <si>
    <t xml:space="preserve">Literatura dla dzieci i młodzieży </t>
  </si>
  <si>
    <t>Współczesne teorie literatury</t>
  </si>
  <si>
    <t>Warsztaty krytyki literackiej i artystycznej</t>
  </si>
  <si>
    <t>Warsztaty kreatywnego pisania 1</t>
  </si>
  <si>
    <t>Warsztaty kreatywnego pisania 2</t>
  </si>
  <si>
    <t>Warsztaty kreatywnego pisania 3</t>
  </si>
  <si>
    <t>Filozofia twórczości</t>
  </si>
  <si>
    <t>Liternet</t>
  </si>
  <si>
    <t>Gatunki literackie</t>
  </si>
  <si>
    <t>Storytelling i teoria narracji</t>
  </si>
  <si>
    <t>Formy auto/biograficzne</t>
  </si>
  <si>
    <t>Warsztaty mistrzowskie 1</t>
  </si>
  <si>
    <t>Warsztaty mistrzowskie 2</t>
  </si>
  <si>
    <t>Warsztaty mistrzowskie 3</t>
  </si>
  <si>
    <t>Konwencje literatury popularnej</t>
  </si>
  <si>
    <t>Fikcja i światotwórstwo</t>
  </si>
  <si>
    <t>Intertekstualność i transmedialność</t>
  </si>
  <si>
    <t>Literatura i region</t>
  </si>
  <si>
    <t>Nurty nowej humanistyki</t>
  </si>
  <si>
    <t>Dramat i teatr współczesny</t>
  </si>
  <si>
    <t>Zarządzanie kulturą</t>
  </si>
  <si>
    <t>Podstawy stylistyki i retoryki</t>
  </si>
  <si>
    <t>Tworzenie tekstu użytkowego</t>
  </si>
  <si>
    <t>Copywriting</t>
  </si>
  <si>
    <t>Stylizacja językowa tekstu</t>
  </si>
  <si>
    <t>Kultura żywego słowa</t>
  </si>
  <si>
    <t>Redakcja i edycja tekstu</t>
  </si>
  <si>
    <t>Język nowych mediów</t>
  </si>
  <si>
    <t>Konwersatorium 1</t>
  </si>
  <si>
    <t>Konwersatorium 2</t>
  </si>
  <si>
    <t>Konwersatorium 3</t>
  </si>
  <si>
    <t>Konwersatorium 4</t>
  </si>
  <si>
    <t>Konwersatorium 5</t>
  </si>
  <si>
    <t>Konwersatorium 6</t>
  </si>
  <si>
    <t>Język obcy</t>
  </si>
  <si>
    <t>Seminarium licencjackie</t>
  </si>
  <si>
    <t>Wprowadzenie do scenariopisarstwa</t>
  </si>
  <si>
    <t xml:space="preserve">Poprawność językowa </t>
  </si>
  <si>
    <t>Konwersatorium 7</t>
  </si>
  <si>
    <t>Konwersatorium 8</t>
  </si>
  <si>
    <t>Wychowanie fizyczne 1</t>
  </si>
  <si>
    <t>Wychowanie fizyczne 2</t>
  </si>
  <si>
    <t>Ochrona własności intelektualnej</t>
  </si>
  <si>
    <t xml:space="preserve">Kanon literacki – kreatywne czytanie (do XVIII w.) </t>
  </si>
  <si>
    <t>Kanon literacki - kreatywne czytanie (XIX w.) 1</t>
  </si>
  <si>
    <t>Kanon literacki - kreatywne czytanie (XIX w.) 2</t>
  </si>
  <si>
    <t>Kanon literacki - kreatywne czytanie (XX w.) 1</t>
  </si>
  <si>
    <t>Kanon literacki - kreatywne czytanie (XX w.) 2</t>
  </si>
  <si>
    <t>Warsztat redaktora 1</t>
  </si>
  <si>
    <t>Warsztat redaktora 2</t>
  </si>
  <si>
    <t>Współczesne praktyki artystyczne</t>
  </si>
  <si>
    <t>Generowanie i przetwarzanie tekstów</t>
  </si>
  <si>
    <t>Autocenzura</t>
  </si>
  <si>
    <t>Wprowadzenie do cyberkultury</t>
  </si>
  <si>
    <t>Cyberpunk i cyberkultura</t>
  </si>
  <si>
    <t>Literatura algorytmiczna i gry tekstowe</t>
  </si>
  <si>
    <t>Narracje podróżnicze</t>
  </si>
  <si>
    <t>Turystyka literacka</t>
  </si>
  <si>
    <t>Obrazy - schematy - symbole w filmie</t>
  </si>
  <si>
    <t>Antropologia fotografii</t>
  </si>
  <si>
    <t>Wizualność w Internecie</t>
  </si>
  <si>
    <t>„Bios” i jego figury: bohater-autor-świadek</t>
  </si>
  <si>
    <t xml:space="preserve">Archiwa pisarskie i fikcje auto/biograficzne </t>
  </si>
  <si>
    <t>Zaopiniowany na Radzie Wydziału Filologicznego</t>
  </si>
  <si>
    <t>1</t>
  </si>
  <si>
    <t>2</t>
  </si>
  <si>
    <t>3</t>
  </si>
  <si>
    <t>4</t>
  </si>
  <si>
    <t>5</t>
  </si>
  <si>
    <t>6</t>
  </si>
  <si>
    <t>340-TP1-1WOK</t>
  </si>
  <si>
    <t>340-TP1-1FTW</t>
  </si>
  <si>
    <t>340-TP1-1PPI</t>
  </si>
  <si>
    <t>340-TP1-1KLW</t>
  </si>
  <si>
    <t>340-TP1-1TFS</t>
  </si>
  <si>
    <t>340-TP1-1KL1</t>
  </si>
  <si>
    <t>340-TP1-1KL2</t>
  </si>
  <si>
    <t>340-TP1-2KL3</t>
  </si>
  <si>
    <t>340-TP1-2KL4</t>
  </si>
  <si>
    <t>340-TP1-3KL5</t>
  </si>
  <si>
    <t>340-TP1-3KL6</t>
  </si>
  <si>
    <t>340-TP1-1LN1</t>
  </si>
  <si>
    <t>340-TP1-1LN2</t>
  </si>
  <si>
    <t>340-TP1-1ALS</t>
  </si>
  <si>
    <t>340-TP1-2LN3</t>
  </si>
  <si>
    <t>340-TP1-2LN4</t>
  </si>
  <si>
    <t>340-TP1-3LIR</t>
  </si>
  <si>
    <t>340-TP1-3DTW</t>
  </si>
  <si>
    <t>340-TP1-1LTN</t>
  </si>
  <si>
    <t>340-TP1-2KLP</t>
  </si>
  <si>
    <t>340-TP1-2LDM</t>
  </si>
  <si>
    <t>340-TP1-1TMG</t>
  </si>
  <si>
    <t>340-TP1-1KML</t>
  </si>
  <si>
    <t>340-TP1-1GLT</t>
  </si>
  <si>
    <t>340-TP1-1STN</t>
  </si>
  <si>
    <t>340-TP1-2FST</t>
  </si>
  <si>
    <t>340-TP1-2ITM</t>
  </si>
  <si>
    <t>340-TP1-1FAB</t>
  </si>
  <si>
    <t>340-TP1-2TPN</t>
  </si>
  <si>
    <t>340-TP1-3WSC</t>
  </si>
  <si>
    <t>340-TP1-2WTL</t>
  </si>
  <si>
    <t>340-TP1-3WNH</t>
  </si>
  <si>
    <t>340-TP1-3AUC</t>
  </si>
  <si>
    <t>340-TP1-1WPA</t>
  </si>
  <si>
    <t>340-TP1-2WR1</t>
  </si>
  <si>
    <t>340-TP1-3WR2</t>
  </si>
  <si>
    <t>340-TP1-3RKW</t>
  </si>
  <si>
    <t>340-TP1-3ZKL</t>
  </si>
  <si>
    <t>340-TP1-1TEJ</t>
  </si>
  <si>
    <t>340-TP1-1POJ</t>
  </si>
  <si>
    <t>340-TP1-2CPW</t>
  </si>
  <si>
    <t>340-TP1-3GPT</t>
  </si>
  <si>
    <t>340-TP1-2SJT</t>
  </si>
  <si>
    <t>340-TP1-2KZS</t>
  </si>
  <si>
    <t>340-TP1-3JNM</t>
  </si>
  <si>
    <t>340-TP1-2RET</t>
  </si>
  <si>
    <t>340-TP1-2WKLA</t>
  </si>
  <si>
    <t>340-TP1-2WKP1</t>
  </si>
  <si>
    <t>340-TP1-3WKP2</t>
  </si>
  <si>
    <t>340-TP1-4WKP3</t>
  </si>
  <si>
    <t>340-TP1-1TTU</t>
  </si>
  <si>
    <t>340-TP1-1WM1</t>
  </si>
  <si>
    <t>340-TP1-2WM2</t>
  </si>
  <si>
    <t>340-TP1-3WM3</t>
  </si>
  <si>
    <t>340-TP1-2WCB</t>
  </si>
  <si>
    <t>340-TP1-2CBC</t>
  </si>
  <si>
    <t>340-TP1-3LAGT</t>
  </si>
  <si>
    <t>340-TP1-2NRP</t>
  </si>
  <si>
    <t>340-TP1-2LRP</t>
  </si>
  <si>
    <t>340-TP1-3TLT</t>
  </si>
  <si>
    <t>340-TP1-2OSSF</t>
  </si>
  <si>
    <t>340-TP1-2AFT</t>
  </si>
  <si>
    <t>340-TP1-3WZI</t>
  </si>
  <si>
    <t>340-TP1-2BBAS</t>
  </si>
  <si>
    <t>340-TP1-2APFA</t>
  </si>
  <si>
    <t>340-TP1-3LWN</t>
  </si>
  <si>
    <t>340-TP1-1KO1</t>
  </si>
  <si>
    <t>340-TP1-1KO2</t>
  </si>
  <si>
    <t>340-TP1-1KO3</t>
  </si>
  <si>
    <t>340-TP1-1KO4</t>
  </si>
  <si>
    <t>340-TP1-2KO5</t>
  </si>
  <si>
    <t>340-TP1-2KO6</t>
  </si>
  <si>
    <t>340-TP1-3KO7</t>
  </si>
  <si>
    <t>340-TP1-3KO8</t>
  </si>
  <si>
    <t>340-TP1-1/2JOB</t>
  </si>
  <si>
    <t>340-TP1-1WF1</t>
  </si>
  <si>
    <t>340-TP1-2WF2</t>
  </si>
  <si>
    <t>340-TP1-3OWI</t>
  </si>
  <si>
    <t>340-TP1-3SEM</t>
  </si>
  <si>
    <t>340-TP1-3PZW</t>
  </si>
  <si>
    <t>Literackie reprezentacje podróży</t>
  </si>
  <si>
    <t>Współczesny rynek wydawniczy i księgarski</t>
  </si>
  <si>
    <t>Grupa zajęć_ 1 Zajęcia kierunkowe obowiązkowe - ogólne</t>
  </si>
  <si>
    <t>Grupa zajęć_ 2 Zajęcia kierunkowe obowiązkowe - literaturoznawcze</t>
  </si>
  <si>
    <t>Grupa zajęć_ 3 Zajęcia kierunkowe obowiązkowe - językoznawcze</t>
  </si>
  <si>
    <t>Grupa zajęć_4  Zajęcia kierunkowe obowiązkowe - warsztaty</t>
  </si>
  <si>
    <t>Wprowadzenie do pracy nad tekstem naukowym</t>
  </si>
  <si>
    <t>Teoria i praktyka non-fiction</t>
  </si>
  <si>
    <t>Grupa zajęć_6  Zajęcia kierunkowe fakultatywne - konwersatoria</t>
  </si>
  <si>
    <t>Grupa zajęć_7  Język obcy</t>
  </si>
  <si>
    <t>Grupa zajęć_8  Zajęcia uzupełniające</t>
  </si>
  <si>
    <t>Grupa zajęć_9  Seminarium licencjackie</t>
  </si>
  <si>
    <t>Grupa zajęć_10  Praktyki zawodowe</t>
  </si>
  <si>
    <t>340-TP1-2PTN</t>
  </si>
  <si>
    <t>340-TP1-1PSR</t>
  </si>
  <si>
    <t>Grupa zajęć_5*  Zajęcia kierunkowe fakultatywne - Blok tematyczny A: Cyberkultura</t>
  </si>
  <si>
    <t>Grupa zajęć_5*  Zajęcia kierunkowe fakultatywne - Blok tematyczny B: Narracje podróżnicze i turyzm</t>
  </si>
  <si>
    <t>Grupa zajęć_5*  Zajęcia kierunkowe fakultatywne - Blok tematyczny C: Kultura wizualna</t>
  </si>
  <si>
    <t>* Studenci wybierają 2 bloki tematyczne spośród oferowanych 4. Każdy blok składa się z 90 godz. zajęć (3 konwersatoria po 30 godz.). W sumie student ma zrealizować 180 godz. W każdym cyklu kształcenia realizowane są równolegle wszystkie bloki tematyczne, aby studenci mieli możliwość wyboru z pełnej oferty bloków w dowolnej konfiguracji.</t>
  </si>
  <si>
    <t>w dniu: 19.12.2023 r.</t>
  </si>
  <si>
    <r>
      <rPr>
        <vertAlign val="superscript"/>
        <sz val="8"/>
        <color theme="1"/>
        <rFont val="Times New Roman"/>
        <family val="1"/>
        <charset val="238"/>
      </rPr>
      <t>12</t>
    </r>
    <r>
      <rPr>
        <sz val="8"/>
        <color theme="1"/>
        <rFont val="Times New Roman"/>
        <family val="1"/>
        <charset val="238"/>
      </rPr>
      <t xml:space="preserve"> Załącznik nr 4
do Uchwały nr 2633
Senatu Uniwersytetu w Białymstoku
z dnia 22 stycznia 2020 r.</t>
    </r>
  </si>
  <si>
    <r>
      <rPr>
        <b/>
        <sz val="11"/>
        <color theme="1"/>
        <rFont val="Times New Roman"/>
        <family val="1"/>
        <charset val="238"/>
      </rPr>
      <t>W</t>
    </r>
    <r>
      <rPr>
        <sz val="11"/>
        <color theme="1"/>
        <rFont val="Times New Roman"/>
        <family val="1"/>
        <charset val="238"/>
      </rPr>
      <t>YKŁADY</t>
    </r>
  </si>
  <si>
    <r>
      <rPr>
        <b/>
        <sz val="11"/>
        <color theme="1"/>
        <rFont val="Times New Roman"/>
        <family val="1"/>
        <charset val="238"/>
      </rPr>
      <t>Ć</t>
    </r>
    <r>
      <rPr>
        <sz val="11"/>
        <color theme="1"/>
        <rFont val="Times New Roman"/>
        <family val="1"/>
        <charset val="238"/>
      </rPr>
      <t>WICZENIA</t>
    </r>
  </si>
  <si>
    <r>
      <rPr>
        <b/>
        <sz val="11"/>
        <color theme="1"/>
        <rFont val="Times New Roman"/>
        <family val="1"/>
        <charset val="238"/>
      </rPr>
      <t>K</t>
    </r>
    <r>
      <rPr>
        <sz val="11"/>
        <color theme="1"/>
        <rFont val="Times New Roman"/>
        <family val="1"/>
        <charset val="238"/>
      </rPr>
      <t>ONWERSATORIA</t>
    </r>
  </si>
  <si>
    <r>
      <rPr>
        <b/>
        <sz val="11"/>
        <color theme="1"/>
        <rFont val="Times New Roman"/>
        <family val="1"/>
        <charset val="238"/>
      </rPr>
      <t>L</t>
    </r>
    <r>
      <rPr>
        <sz val="11"/>
        <color theme="1"/>
        <rFont val="Times New Roman"/>
        <family val="1"/>
        <charset val="238"/>
      </rPr>
      <t>ABORATORIA</t>
    </r>
  </si>
  <si>
    <r>
      <rPr>
        <b/>
        <sz val="11"/>
        <color theme="1"/>
        <rFont val="Times New Roman"/>
        <family val="1"/>
        <charset val="238"/>
      </rPr>
      <t>L</t>
    </r>
    <r>
      <rPr>
        <sz val="11"/>
        <color theme="1"/>
        <rFont val="Times New Roman"/>
        <family val="1"/>
        <charset val="238"/>
      </rPr>
      <t>EKTORATY</t>
    </r>
  </si>
  <si>
    <r>
      <rPr>
        <b/>
        <sz val="11"/>
        <color theme="1"/>
        <rFont val="Times New Roman"/>
        <family val="1"/>
        <charset val="238"/>
      </rPr>
      <t>S</t>
    </r>
    <r>
      <rPr>
        <sz val="11"/>
        <color theme="1"/>
        <rFont val="Times New Roman"/>
        <family val="1"/>
        <charset val="238"/>
      </rPr>
      <t>EMINARIA/</t>
    </r>
    <r>
      <rPr>
        <b/>
        <sz val="11"/>
        <color theme="1"/>
        <rFont val="Times New Roman"/>
        <family val="1"/>
        <charset val="238"/>
      </rPr>
      <t>P</t>
    </r>
    <r>
      <rPr>
        <sz val="11"/>
        <color theme="1"/>
        <rFont val="Times New Roman"/>
        <family val="1"/>
        <charset val="238"/>
      </rPr>
      <t>ROSEMINARIA</t>
    </r>
  </si>
  <si>
    <r>
      <rPr>
        <b/>
        <sz val="11"/>
        <color theme="1"/>
        <rFont val="Times New Roman"/>
        <family val="1"/>
        <charset val="238"/>
      </rPr>
      <t>Z</t>
    </r>
    <r>
      <rPr>
        <sz val="11"/>
        <color theme="1"/>
        <rFont val="Times New Roman"/>
        <family val="1"/>
        <charset val="238"/>
      </rPr>
      <t xml:space="preserve">AJĘCIA </t>
    </r>
    <r>
      <rPr>
        <b/>
        <sz val="11"/>
        <color theme="1"/>
        <rFont val="Times New Roman"/>
        <family val="1"/>
        <charset val="238"/>
      </rPr>
      <t>T</t>
    </r>
    <r>
      <rPr>
        <sz val="11"/>
        <color theme="1"/>
        <rFont val="Times New Roman"/>
        <family val="1"/>
        <charset val="238"/>
      </rPr>
      <t>ERENOWE</t>
    </r>
  </si>
  <si>
    <t>Grupa zajęć_5*  Zajęcia kierunkowe fakultatywne - Blok tematyczny D: Life writing - zapisy życia</t>
  </si>
  <si>
    <r>
      <t>Life writing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– nowe kształty życia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</si>
</sst>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8" xfId="0" quotePrefix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2" xfId="0" quotePrefix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7" xfId="0" quotePrefix="1" applyFont="1" applyFill="1" applyBorder="1" applyAlignment="1" applyProtection="1">
      <alignment horizontal="center" vertical="center"/>
      <protection locked="0"/>
    </xf>
    <xf numFmtId="0" fontId="9" fillId="2" borderId="8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29" xfId="0" quotePrefix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textRotation="90" wrapText="1" shrinkToFit="1"/>
      <protection locked="0"/>
    </xf>
    <xf numFmtId="0" fontId="9" fillId="2" borderId="1" xfId="0" applyFont="1" applyFill="1" applyBorder="1" applyAlignment="1" applyProtection="1">
      <alignment horizontal="center" textRotation="90" shrinkToFit="1"/>
      <protection locked="0"/>
    </xf>
    <xf numFmtId="0" fontId="9" fillId="2" borderId="16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wrapText="1"/>
      <protection locked="0"/>
    </xf>
    <xf numFmtId="0" fontId="9" fillId="2" borderId="17" xfId="0" applyFont="1" applyFill="1" applyBorder="1" applyAlignment="1" applyProtection="1">
      <alignment horizontal="center" textRotation="90" wrapText="1" shrinkToFit="1"/>
      <protection locked="0"/>
    </xf>
    <xf numFmtId="0" fontId="9" fillId="2" borderId="18" xfId="0" applyFont="1" applyFill="1" applyBorder="1" applyAlignment="1" applyProtection="1">
      <alignment horizontal="center" textRotation="90" shrinkToFit="1"/>
      <protection locked="0"/>
    </xf>
    <xf numFmtId="0" fontId="9" fillId="2" borderId="37" xfId="0" applyFont="1" applyFill="1" applyBorder="1" applyAlignment="1" applyProtection="1">
      <alignment horizontal="center" textRotation="90" shrinkToFit="1"/>
      <protection locked="0"/>
    </xf>
    <xf numFmtId="0" fontId="9" fillId="2" borderId="35" xfId="0" applyFont="1" applyFill="1" applyBorder="1" applyAlignment="1" applyProtection="1">
      <alignment horizontal="center" textRotation="90" shrinkToFit="1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49" fontId="9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4" xfId="0" quotePrefix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horizontal="center" vertical="center" shrinkToFit="1"/>
      <protection locked="0"/>
    </xf>
    <xf numFmtId="49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9" fillId="2" borderId="48" xfId="0" applyFont="1" applyFill="1" applyBorder="1" applyAlignment="1" applyProtection="1">
      <alignment vertical="center"/>
      <protection locked="0"/>
    </xf>
    <xf numFmtId="0" fontId="9" fillId="2" borderId="49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50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2" borderId="13" xfId="0" quotePrefix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51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center" textRotation="90" wrapText="1"/>
    </xf>
    <xf numFmtId="0" fontId="9" fillId="2" borderId="5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56" xfId="0" applyFont="1" applyFill="1" applyBorder="1" applyAlignment="1" applyProtection="1">
      <alignment vertical="center"/>
      <protection locked="0"/>
    </xf>
    <xf numFmtId="0" fontId="12" fillId="2" borderId="16" xfId="0" quotePrefix="1" applyFont="1" applyFill="1" applyBorder="1" applyAlignment="1" applyProtection="1">
      <alignment horizontal="center" vertical="center"/>
      <protection locked="0"/>
    </xf>
    <xf numFmtId="0" fontId="12" fillId="2" borderId="18" xfId="0" quotePrefix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1" fontId="14" fillId="2" borderId="0" xfId="0" applyNumberFormat="1" applyFont="1" applyFill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8" fillId="2" borderId="63" xfId="0" applyFont="1" applyFill="1" applyBorder="1" applyAlignment="1" applyProtection="1">
      <alignment horizontal="left" vertical="center" shrinkToFit="1"/>
      <protection locked="0"/>
    </xf>
    <xf numFmtId="0" fontId="8" fillId="2" borderId="33" xfId="0" applyFont="1" applyFill="1" applyBorder="1" applyAlignment="1" applyProtection="1">
      <alignment horizontal="left" vertical="center" shrinkToFit="1"/>
      <protection locked="0"/>
    </xf>
    <xf numFmtId="0" fontId="8" fillId="2" borderId="64" xfId="0" applyFont="1" applyFill="1" applyBorder="1" applyAlignment="1" applyProtection="1">
      <alignment horizontal="left" vertical="center" shrinkToFit="1"/>
      <protection locked="0"/>
    </xf>
    <xf numFmtId="0" fontId="8" fillId="2" borderId="38" xfId="0" applyFont="1" applyFill="1" applyBorder="1" applyAlignment="1" applyProtection="1">
      <alignment horizontal="left" vertical="center" shrinkToFit="1"/>
      <protection locked="0"/>
    </xf>
    <xf numFmtId="0" fontId="8" fillId="2" borderId="28" xfId="0" applyFont="1" applyFill="1" applyBorder="1" applyAlignment="1" applyProtection="1">
      <alignment horizontal="left" vertical="center" shrinkToFit="1"/>
      <protection locked="0"/>
    </xf>
    <xf numFmtId="0" fontId="8" fillId="2" borderId="65" xfId="0" applyFont="1" applyFill="1" applyBorder="1" applyAlignment="1" applyProtection="1">
      <alignment horizontal="left" vertical="center" shrinkToFit="1"/>
      <protection locked="0"/>
    </xf>
    <xf numFmtId="0" fontId="8" fillId="2" borderId="5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61" xfId="0" applyFont="1" applyFill="1" applyBorder="1" applyAlignment="1" applyProtection="1">
      <alignment horizontal="left" vertical="center" shrinkToFit="1"/>
      <protection locked="0"/>
    </xf>
    <xf numFmtId="0" fontId="8" fillId="2" borderId="62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66" xfId="0" applyFont="1" applyFill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justify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justify" vertical="center"/>
      <protection locked="0"/>
    </xf>
    <xf numFmtId="0" fontId="12" fillId="0" borderId="6" xfId="0" applyFont="1" applyBorder="1" applyAlignment="1">
      <alignment horizontal="justify" vertical="center" wrapText="1"/>
    </xf>
    <xf numFmtId="0" fontId="8" fillId="2" borderId="5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1" fontId="12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6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61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right" vertical="center"/>
      <protection locked="0"/>
    </xf>
    <xf numFmtId="0" fontId="13" fillId="2" borderId="66" xfId="0" applyFont="1" applyFill="1" applyBorder="1" applyAlignment="1" applyProtection="1">
      <alignment horizontal="right" vertical="center"/>
      <protection locked="0"/>
    </xf>
    <xf numFmtId="0" fontId="8" fillId="2" borderId="63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2" fillId="0" borderId="57" xfId="0" applyFont="1" applyBorder="1" applyAlignment="1" applyProtection="1">
      <alignment horizontal="justify" vertical="center" wrapText="1"/>
      <protection locked="0"/>
    </xf>
    <xf numFmtId="0" fontId="12" fillId="0" borderId="55" xfId="0" applyFont="1" applyBorder="1" applyAlignment="1" applyProtection="1">
      <alignment horizontal="justify" vertical="center" wrapText="1"/>
      <protection locked="0"/>
    </xf>
    <xf numFmtId="0" fontId="12" fillId="0" borderId="58" xfId="0" applyFont="1" applyBorder="1" applyAlignment="1" applyProtection="1">
      <alignment horizontal="justify" vertical="center" wrapText="1"/>
      <protection locked="0"/>
    </xf>
    <xf numFmtId="0" fontId="12" fillId="0" borderId="59" xfId="0" applyFont="1" applyBorder="1" applyAlignment="1" applyProtection="1">
      <alignment horizontal="justify" vertical="center" wrapText="1"/>
      <protection locked="0"/>
    </xf>
    <xf numFmtId="0" fontId="12" fillId="0" borderId="7" xfId="0" applyFont="1" applyBorder="1" applyAlignment="1" applyProtection="1">
      <alignment horizontal="justify" vertical="center" wrapText="1"/>
      <protection locked="0"/>
    </xf>
    <xf numFmtId="0" fontId="12" fillId="0" borderId="60" xfId="0" applyFont="1" applyBorder="1" applyAlignment="1" applyProtection="1">
      <alignment horizontal="justify" vertical="center" wrapText="1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justify" vertical="center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>
      <alignment horizontal="left" vertical="center" wrapText="1"/>
    </xf>
    <xf numFmtId="0" fontId="12" fillId="2" borderId="0" xfId="0" applyFont="1" applyFill="1" applyAlignment="1" applyProtection="1">
      <alignment horizontal="left" vertical="center"/>
      <protection locked="0"/>
    </xf>
    <xf numFmtId="49" fontId="12" fillId="2" borderId="0" xfId="0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centerContinuous" vertical="center"/>
      <protection locked="0"/>
    </xf>
    <xf numFmtId="0" fontId="12" fillId="2" borderId="63" xfId="0" applyFont="1" applyFill="1" applyBorder="1" applyAlignment="1" applyProtection="1">
      <alignment horizontal="center" vertical="center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64" xfId="0" applyFont="1" applyFill="1" applyBorder="1" applyAlignment="1" applyProtection="1">
      <alignment horizontal="center" vertical="center"/>
      <protection locked="0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0" fontId="12" fillId="2" borderId="6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12" fillId="2" borderId="61" xfId="0" applyFont="1" applyFill="1" applyBorder="1" applyAlignment="1">
      <alignment vertical="center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17" xfId="0" applyFont="1" applyFill="1" applyBorder="1" applyAlignment="1" applyProtection="1">
      <alignment horizontal="center" textRotation="90" wrapText="1"/>
      <protection locked="0"/>
    </xf>
    <xf numFmtId="0" fontId="12" fillId="2" borderId="16" xfId="0" applyFont="1" applyFill="1" applyBorder="1" applyAlignment="1" applyProtection="1">
      <alignment horizontal="center" textRotation="90" shrinkToFit="1"/>
      <protection locked="0"/>
    </xf>
    <xf numFmtId="0" fontId="12" fillId="2" borderId="17" xfId="0" applyFont="1" applyFill="1" applyBorder="1" applyAlignment="1" applyProtection="1">
      <alignment horizontal="center" textRotation="90" shrinkToFit="1"/>
      <protection locked="0"/>
    </xf>
    <xf numFmtId="0" fontId="12" fillId="2" borderId="17" xfId="0" applyFont="1" applyFill="1" applyBorder="1" applyAlignment="1" applyProtection="1">
      <alignment horizontal="center" textRotation="90" wrapText="1" shrinkToFit="1"/>
      <protection locked="0"/>
    </xf>
    <xf numFmtId="0" fontId="12" fillId="2" borderId="18" xfId="0" applyFont="1" applyFill="1" applyBorder="1" applyAlignment="1" applyProtection="1">
      <alignment horizontal="center" textRotation="90" shrinkToFit="1"/>
      <protection locked="0"/>
    </xf>
    <xf numFmtId="0" fontId="12" fillId="2" borderId="37" xfId="0" applyFont="1" applyFill="1" applyBorder="1" applyAlignment="1" applyProtection="1">
      <alignment horizontal="center" textRotation="90" shrinkToFit="1"/>
      <protection locked="0"/>
    </xf>
    <xf numFmtId="0" fontId="12" fillId="2" borderId="35" xfId="0" applyFont="1" applyFill="1" applyBorder="1" applyAlignment="1" applyProtection="1">
      <alignment horizontal="center" textRotation="90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left" vertical="center" shrinkToFit="1"/>
      <protection locked="0"/>
    </xf>
    <xf numFmtId="0" fontId="13" fillId="2" borderId="15" xfId="0" applyFont="1" applyFill="1" applyBorder="1" applyAlignment="1" applyProtection="1">
      <alignment horizontal="left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 shrinkToFit="1"/>
      <protection locked="0"/>
    </xf>
    <xf numFmtId="49" fontId="12" fillId="2" borderId="3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69" xfId="0" applyFont="1" applyFill="1" applyBorder="1" applyAlignment="1" applyProtection="1">
      <alignment horizontal="center" vertical="center" shrinkToFit="1"/>
      <protection locked="0"/>
    </xf>
    <xf numFmtId="49" fontId="12" fillId="2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49" fontId="12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60" xfId="0" applyFont="1" applyFill="1" applyBorder="1" applyAlignment="1" applyProtection="1">
      <alignment horizontal="center" vertical="center"/>
      <protection locked="0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12" fillId="2" borderId="69" xfId="0" quotePrefix="1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left" vertical="center"/>
      <protection locked="0"/>
    </xf>
    <xf numFmtId="0" fontId="12" fillId="2" borderId="15" xfId="0" applyFont="1" applyFill="1" applyBorder="1" applyAlignment="1" applyProtection="1">
      <alignment horizontal="left" vertical="center"/>
      <protection locked="0"/>
    </xf>
    <xf numFmtId="49" fontId="13" fillId="2" borderId="15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49" fontId="12" fillId="2" borderId="19" xfId="0" quotePrefix="1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49" fontId="12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49" fontId="12" fillId="2" borderId="1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10" xfId="0" applyNumberFormat="1" applyFont="1" applyFill="1" applyBorder="1" applyAlignment="1" applyProtection="1">
      <alignment horizontal="center" vertical="center"/>
      <protection locked="0"/>
    </xf>
    <xf numFmtId="49" fontId="12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68" xfId="0" applyFont="1" applyFill="1" applyBorder="1" applyAlignment="1" applyProtection="1">
      <alignment horizontal="center" vertical="center" shrinkToFit="1"/>
      <protection locked="0"/>
    </xf>
    <xf numFmtId="0" fontId="13" fillId="2" borderId="67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center" vertical="center" shrinkToFit="1"/>
      <protection locked="0"/>
    </xf>
    <xf numFmtId="49" fontId="12" fillId="2" borderId="31" xfId="0" applyNumberFormat="1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68" xfId="0" applyFont="1" applyFill="1" applyBorder="1" applyAlignment="1" applyProtection="1">
      <alignment horizontal="center" vertical="center"/>
      <protection locked="0"/>
    </xf>
    <xf numFmtId="0" fontId="12" fillId="2" borderId="8" xfId="0" quotePrefix="1" applyFont="1" applyFill="1" applyBorder="1" applyAlignment="1" applyProtection="1">
      <alignment horizontal="center" vertical="center"/>
      <protection locked="0"/>
    </xf>
    <xf numFmtId="0" fontId="12" fillId="2" borderId="57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22" xfId="0" quotePrefix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3" fillId="2" borderId="63" xfId="0" applyFont="1" applyFill="1" applyBorder="1" applyAlignment="1" applyProtection="1">
      <alignment horizontal="left" vertical="center"/>
      <protection locked="0"/>
    </xf>
    <xf numFmtId="0" fontId="12" fillId="2" borderId="33" xfId="0" applyFont="1" applyFill="1" applyBorder="1" applyAlignment="1" applyProtection="1">
      <alignment horizontal="left" vertical="center"/>
      <protection locked="0"/>
    </xf>
    <xf numFmtId="49" fontId="13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2" fillId="2" borderId="13" xfId="0" quotePrefix="1" applyFont="1" applyFill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29" xfId="0" quotePrefix="1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 applyProtection="1">
      <alignment horizontal="left" vertical="center"/>
      <protection locked="0"/>
    </xf>
    <xf numFmtId="0" fontId="13" fillId="2" borderId="38" xfId="0" applyFont="1" applyFill="1" applyBorder="1" applyAlignment="1" applyProtection="1">
      <alignment horizontal="left" vertical="center" shrinkToFit="1"/>
      <protection locked="0"/>
    </xf>
    <xf numFmtId="0" fontId="13" fillId="2" borderId="28" xfId="0" applyFont="1" applyFill="1" applyBorder="1" applyAlignment="1" applyProtection="1">
      <alignment horizontal="left" vertical="center" shrinkToFit="1"/>
      <protection locked="0"/>
    </xf>
    <xf numFmtId="0" fontId="13" fillId="2" borderId="38" xfId="0" applyFont="1" applyFill="1" applyBorder="1" applyAlignment="1" applyProtection="1">
      <alignment vertical="center"/>
      <protection locked="0"/>
    </xf>
    <xf numFmtId="0" fontId="12" fillId="2" borderId="15" xfId="0" applyFont="1" applyFill="1" applyBorder="1" applyAlignment="1" applyProtection="1">
      <alignment vertical="center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52" xfId="0" quotePrefix="1" applyFont="1" applyFill="1" applyBorder="1" applyAlignment="1">
      <alignment horizontal="left" vertical="center" shrinkToFit="1"/>
    </xf>
    <xf numFmtId="49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>
      <alignment horizontal="center" vertical="center" shrinkToFit="1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12" fillId="2" borderId="52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left" vertical="center"/>
      <protection locked="0"/>
    </xf>
    <xf numFmtId="0" fontId="13" fillId="3" borderId="61" xfId="0" applyFont="1" applyFill="1" applyBorder="1" applyAlignment="1" applyProtection="1">
      <alignment horizontal="left" vertical="center"/>
      <protection locked="0"/>
    </xf>
    <xf numFmtId="49" fontId="13" fillId="3" borderId="1" xfId="0" applyNumberFormat="1" applyFont="1" applyFill="1" applyBorder="1" applyAlignment="1" applyProtection="1">
      <alignment horizontal="center" vertical="center"/>
      <protection locked="0"/>
    </xf>
    <xf numFmtId="49" fontId="13" fillId="3" borderId="54" xfId="0" applyNumberFormat="1" applyFont="1" applyFill="1" applyBorder="1" applyAlignment="1" applyProtection="1">
      <alignment horizontal="center" vertical="center"/>
      <protection locked="0"/>
    </xf>
    <xf numFmtId="0" fontId="13" fillId="3" borderId="6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2" fillId="2" borderId="0" xfId="0" applyNumberFormat="1" applyFont="1" applyFill="1" applyAlignment="1" applyProtection="1">
      <alignment horizontal="left" vertical="top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ColWidth="9.140625" defaultRowHeight="15" x14ac:dyDescent="0.2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 x14ac:dyDescent="0.2">
      <c r="A1" s="193" t="s">
        <v>42</v>
      </c>
      <c r="B1" s="194"/>
      <c r="C1" s="194"/>
      <c r="D1" s="194"/>
      <c r="E1" s="194"/>
      <c r="F1" s="194"/>
      <c r="G1" s="194"/>
      <c r="H1" s="194"/>
      <c r="I1" s="194"/>
    </row>
    <row r="2" spans="1:31" ht="20.100000000000001" customHeight="1" thickBot="1" x14ac:dyDescent="0.25">
      <c r="A2" s="204" t="s">
        <v>20</v>
      </c>
      <c r="B2" s="205"/>
      <c r="C2" s="74"/>
      <c r="Q2" s="75"/>
      <c r="S2" s="75"/>
      <c r="U2" s="75"/>
      <c r="W2" s="75"/>
      <c r="Y2" s="75"/>
      <c r="AA2" s="75"/>
    </row>
    <row r="3" spans="1:31" ht="12.95" customHeight="1" thickTop="1" thickBot="1" x14ac:dyDescent="0.25">
      <c r="F3" s="4"/>
      <c r="G3" s="195" t="s">
        <v>3</v>
      </c>
      <c r="H3" s="196"/>
      <c r="I3" s="196"/>
      <c r="J3" s="196"/>
      <c r="K3" s="196"/>
      <c r="L3" s="196"/>
      <c r="M3" s="196"/>
      <c r="N3" s="197"/>
      <c r="O3" s="190" t="s">
        <v>0</v>
      </c>
      <c r="P3" s="191"/>
      <c r="Q3" s="191"/>
      <c r="R3" s="191"/>
      <c r="S3" s="190" t="s">
        <v>1</v>
      </c>
      <c r="T3" s="191"/>
      <c r="U3" s="191"/>
      <c r="V3" s="191"/>
      <c r="W3" s="190" t="s">
        <v>2</v>
      </c>
      <c r="X3" s="191"/>
      <c r="Y3" s="191"/>
      <c r="Z3" s="191"/>
      <c r="AA3" s="181" t="s">
        <v>55</v>
      </c>
      <c r="AB3" s="182"/>
      <c r="AC3" s="182"/>
      <c r="AD3" s="182"/>
      <c r="AE3" s="183"/>
    </row>
    <row r="4" spans="1:31" ht="16.5" customHeight="1" thickTop="1" thickBot="1" x14ac:dyDescent="0.25">
      <c r="F4" s="4"/>
      <c r="G4" s="198"/>
      <c r="H4" s="199"/>
      <c r="I4" s="199"/>
      <c r="J4" s="199"/>
      <c r="K4" s="199"/>
      <c r="L4" s="199"/>
      <c r="M4" s="199"/>
      <c r="N4" s="200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190" t="s">
        <v>9</v>
      </c>
      <c r="Z4" s="192"/>
      <c r="AA4" s="184"/>
      <c r="AB4" s="185"/>
      <c r="AC4" s="185"/>
      <c r="AD4" s="185"/>
      <c r="AE4" s="186"/>
    </row>
    <row r="5" spans="1:31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93" t="s">
        <v>43</v>
      </c>
      <c r="F5" s="93" t="s">
        <v>44</v>
      </c>
      <c r="G5" s="94" t="s">
        <v>11</v>
      </c>
      <c r="H5" s="95" t="s">
        <v>23</v>
      </c>
      <c r="I5" s="96" t="s">
        <v>24</v>
      </c>
      <c r="J5" s="96" t="s">
        <v>25</v>
      </c>
      <c r="K5" s="96" t="s">
        <v>26</v>
      </c>
      <c r="L5" s="96" t="s">
        <v>27</v>
      </c>
      <c r="M5" s="97" t="s">
        <v>51</v>
      </c>
      <c r="N5" s="98" t="s">
        <v>50</v>
      </c>
      <c r="O5" s="95" t="s">
        <v>12</v>
      </c>
      <c r="P5" s="99" t="s">
        <v>18</v>
      </c>
      <c r="Q5" s="95" t="s">
        <v>12</v>
      </c>
      <c r="R5" s="99" t="s">
        <v>18</v>
      </c>
      <c r="S5" s="95" t="s">
        <v>12</v>
      </c>
      <c r="T5" s="99" t="s">
        <v>18</v>
      </c>
      <c r="U5" s="95" t="s">
        <v>12</v>
      </c>
      <c r="V5" s="99" t="s">
        <v>18</v>
      </c>
      <c r="W5" s="95" t="s">
        <v>12</v>
      </c>
      <c r="X5" s="100" t="s">
        <v>18</v>
      </c>
      <c r="Y5" s="101" t="s">
        <v>12</v>
      </c>
      <c r="Z5" s="100" t="s">
        <v>18</v>
      </c>
      <c r="AA5" s="140" t="s">
        <v>22</v>
      </c>
      <c r="AB5" s="140" t="s">
        <v>45</v>
      </c>
      <c r="AC5" s="140" t="s">
        <v>46</v>
      </c>
      <c r="AD5" s="140" t="s">
        <v>54</v>
      </c>
      <c r="AE5" s="140" t="s">
        <v>53</v>
      </c>
    </row>
    <row r="6" spans="1:31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 x14ac:dyDescent="0.25">
      <c r="A7" s="168" t="s">
        <v>28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70"/>
    </row>
    <row r="8" spans="1:31" ht="17.100000000000001" customHeight="1" thickTop="1" x14ac:dyDescent="0.2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 x14ac:dyDescent="0.2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 x14ac:dyDescent="0.2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 x14ac:dyDescent="0.2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 x14ac:dyDescent="0.25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 x14ac:dyDescent="0.25">
      <c r="A13" s="178" t="s">
        <v>11</v>
      </c>
      <c r="B13" s="179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 x14ac:dyDescent="0.25">
      <c r="A14" s="168" t="s">
        <v>29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70"/>
    </row>
    <row r="15" spans="1:31" ht="17.100000000000001" customHeight="1" thickTop="1" x14ac:dyDescent="0.2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 x14ac:dyDescent="0.2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 x14ac:dyDescent="0.2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 x14ac:dyDescent="0.2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 x14ac:dyDescent="0.25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 x14ac:dyDescent="0.25">
      <c r="A20" s="178" t="s">
        <v>11</v>
      </c>
      <c r="B20" s="179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 x14ac:dyDescent="0.25">
      <c r="A21" s="162" t="s">
        <v>30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4"/>
      <c r="AG21" s="77"/>
      <c r="AH21" s="77"/>
      <c r="AI21" s="77"/>
      <c r="AJ21" s="77"/>
      <c r="AK21" s="77"/>
      <c r="AL21" s="77"/>
    </row>
    <row r="22" spans="1:38" ht="17.100000000000001" customHeight="1" thickTop="1" x14ac:dyDescent="0.2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 x14ac:dyDescent="0.2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 x14ac:dyDescent="0.2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 x14ac:dyDescent="0.2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 x14ac:dyDescent="0.25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 x14ac:dyDescent="0.25">
      <c r="A27" s="178" t="s">
        <v>11</v>
      </c>
      <c r="B27" s="179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 x14ac:dyDescent="0.25">
      <c r="A28" s="168" t="s">
        <v>31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70"/>
    </row>
    <row r="29" spans="1:38" ht="17.100000000000001" customHeight="1" thickTop="1" x14ac:dyDescent="0.2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 x14ac:dyDescent="0.2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 x14ac:dyDescent="0.2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 x14ac:dyDescent="0.2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 x14ac:dyDescent="0.25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 x14ac:dyDescent="0.25">
      <c r="A34" s="203" t="s">
        <v>11</v>
      </c>
      <c r="B34" s="188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 x14ac:dyDescent="0.25">
      <c r="A35" s="168" t="s">
        <v>32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70"/>
    </row>
    <row r="36" spans="1:31" ht="17.100000000000001" customHeight="1" thickTop="1" x14ac:dyDescent="0.2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 x14ac:dyDescent="0.2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 x14ac:dyDescent="0.2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 x14ac:dyDescent="0.2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 x14ac:dyDescent="0.25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 x14ac:dyDescent="0.25">
      <c r="A41" s="187" t="s">
        <v>11</v>
      </c>
      <c r="B41" s="188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 x14ac:dyDescent="0.25">
      <c r="A42" s="168" t="s">
        <v>33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70"/>
    </row>
    <row r="43" spans="1:31" ht="17.100000000000001" customHeight="1" thickTop="1" x14ac:dyDescent="0.2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 x14ac:dyDescent="0.2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 x14ac:dyDescent="0.2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 x14ac:dyDescent="0.2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 x14ac:dyDescent="0.25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 x14ac:dyDescent="0.25">
      <c r="A48" s="178" t="s">
        <v>11</v>
      </c>
      <c r="B48" s="179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 x14ac:dyDescent="0.2">
      <c r="A49" s="171" t="s">
        <v>37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208"/>
    </row>
    <row r="50" spans="1:31" ht="17.100000000000001" customHeight="1" thickBot="1" x14ac:dyDescent="0.25">
      <c r="A50" s="171" t="s">
        <v>35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208"/>
    </row>
    <row r="51" spans="1:31" ht="17.100000000000001" customHeight="1" thickTop="1" x14ac:dyDescent="0.2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 x14ac:dyDescent="0.2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 x14ac:dyDescent="0.2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 x14ac:dyDescent="0.2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 x14ac:dyDescent="0.25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 x14ac:dyDescent="0.25">
      <c r="A56" s="189" t="s">
        <v>11</v>
      </c>
      <c r="B56" s="179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 x14ac:dyDescent="0.25">
      <c r="A57" s="168" t="s">
        <v>36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70"/>
    </row>
    <row r="58" spans="1:31" ht="17.100000000000001" customHeight="1" thickTop="1" x14ac:dyDescent="0.2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 x14ac:dyDescent="0.2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 x14ac:dyDescent="0.2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 x14ac:dyDescent="0.2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 x14ac:dyDescent="0.25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 x14ac:dyDescent="0.25">
      <c r="A63" s="189" t="s">
        <v>11</v>
      </c>
      <c r="B63" s="179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 x14ac:dyDescent="0.2">
      <c r="A64" s="162" t="s">
        <v>38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4"/>
    </row>
    <row r="65" spans="1:31" ht="17.100000000000001" customHeight="1" thickBot="1" x14ac:dyDescent="0.25">
      <c r="A65" s="165" t="s">
        <v>35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7"/>
    </row>
    <row r="66" spans="1:31" ht="17.100000000000001" customHeight="1" thickTop="1" x14ac:dyDescent="0.2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 x14ac:dyDescent="0.2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 x14ac:dyDescent="0.2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 x14ac:dyDescent="0.2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 x14ac:dyDescent="0.25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 x14ac:dyDescent="0.25">
      <c r="A71" s="189" t="s">
        <v>11</v>
      </c>
      <c r="B71" s="179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 x14ac:dyDescent="0.25">
      <c r="A72" s="168" t="s">
        <v>39</v>
      </c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70"/>
    </row>
    <row r="73" spans="1:31" ht="17.100000000000001" customHeight="1" thickTop="1" x14ac:dyDescent="0.2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 x14ac:dyDescent="0.2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 x14ac:dyDescent="0.2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 x14ac:dyDescent="0.2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 x14ac:dyDescent="0.25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 x14ac:dyDescent="0.25">
      <c r="A78" s="187" t="s">
        <v>11</v>
      </c>
      <c r="B78" s="188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 x14ac:dyDescent="0.2">
      <c r="A79" s="162" t="s">
        <v>41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4"/>
    </row>
    <row r="80" spans="1:31" ht="17.100000000000001" customHeight="1" thickBot="1" x14ac:dyDescent="0.25">
      <c r="A80" s="165" t="s">
        <v>40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7"/>
    </row>
    <row r="81" spans="1:31" ht="17.100000000000001" customHeight="1" thickTop="1" x14ac:dyDescent="0.2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 x14ac:dyDescent="0.2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 x14ac:dyDescent="0.2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 x14ac:dyDescent="0.2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 x14ac:dyDescent="0.25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 x14ac:dyDescent="0.25">
      <c r="A86" s="87" t="s">
        <v>11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 x14ac:dyDescent="0.25">
      <c r="A87" s="171" t="s">
        <v>36</v>
      </c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3"/>
    </row>
    <row r="88" spans="1:31" ht="17.100000000000001" customHeight="1" thickTop="1" x14ac:dyDescent="0.2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 x14ac:dyDescent="0.2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 x14ac:dyDescent="0.2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 x14ac:dyDescent="0.2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 x14ac:dyDescent="0.25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 x14ac:dyDescent="0.25">
      <c r="A93" s="178" t="s">
        <v>11</v>
      </c>
      <c r="B93" s="179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 x14ac:dyDescent="0.25">
      <c r="A94" s="168" t="s">
        <v>34</v>
      </c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70"/>
    </row>
    <row r="95" spans="1:31" ht="17.100000000000001" customHeight="1" thickTop="1" thickBot="1" x14ac:dyDescent="0.25">
      <c r="A95" s="127"/>
      <c r="B95" s="128" t="s">
        <v>19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 x14ac:dyDescent="0.25">
      <c r="A96" s="216" t="s">
        <v>14</v>
      </c>
      <c r="B96" s="217"/>
      <c r="C96" s="143"/>
      <c r="D96" s="138">
        <f>D13+D20+D27+D34+D41+D48+D56+D63+D71+D78+D86+D93+D95</f>
        <v>0</v>
      </c>
      <c r="E96" s="206">
        <f>E95+E41+E34+E27+E20+E13+E63+E71+E78+E86+E93</f>
        <v>0</v>
      </c>
      <c r="F96" s="207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 x14ac:dyDescent="0.2">
      <c r="A97" s="209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 x14ac:dyDescent="0.25">
      <c r="A98" s="146"/>
      <c r="B98" s="146"/>
      <c r="C98" s="147"/>
      <c r="D98" s="146"/>
      <c r="E98" s="146" t="s">
        <v>16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49"/>
      <c r="AB98" s="149"/>
      <c r="AC98" s="149"/>
      <c r="AD98" s="149"/>
      <c r="AE98" s="150"/>
    </row>
    <row r="99" spans="1:31" ht="13.5" customHeight="1" thickTop="1" thickBot="1" x14ac:dyDescent="0.25">
      <c r="A99" s="146"/>
      <c r="B99" s="146"/>
      <c r="C99" s="147"/>
      <c r="D99" s="146"/>
      <c r="E99" s="146" t="s">
        <v>17</v>
      </c>
      <c r="F99" s="146"/>
      <c r="G99" s="148">
        <f>SUM(H96:N96)</f>
        <v>0</v>
      </c>
      <c r="H99" s="146"/>
      <c r="I99" s="146"/>
      <c r="J99" s="201" t="s">
        <v>13</v>
      </c>
      <c r="K99" s="201"/>
      <c r="L99" s="201"/>
      <c r="M99" s="201"/>
      <c r="N99" s="202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 x14ac:dyDescent="0.2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 x14ac:dyDescent="0.2">
      <c r="A101" s="210" t="s">
        <v>57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2"/>
    </row>
    <row r="102" spans="1:31" ht="17.100000000000001" customHeight="1" x14ac:dyDescent="0.2">
      <c r="A102" s="213"/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5"/>
    </row>
    <row r="103" spans="1:31" ht="17.100000000000001" customHeight="1" x14ac:dyDescent="0.2">
      <c r="A103" s="177" t="s">
        <v>47</v>
      </c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</row>
    <row r="104" spans="1:31" ht="14.25" customHeight="1" x14ac:dyDescent="0.2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</row>
    <row r="105" spans="1:31" ht="30.75" customHeight="1" x14ac:dyDescent="0.2">
      <c r="A105" s="177" t="s">
        <v>58</v>
      </c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5" t="e">
        <f>(AA96/D96)*100</f>
        <v>#DIV/0!</v>
      </c>
      <c r="AB105" s="175"/>
      <c r="AC105" s="175"/>
      <c r="AD105" s="175"/>
      <c r="AE105" s="175"/>
    </row>
    <row r="106" spans="1:31" ht="28.5" customHeight="1" x14ac:dyDescent="0.2">
      <c r="A106" s="177" t="s">
        <v>48</v>
      </c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5" t="e">
        <f>(AB96/D96)*100</f>
        <v>#DIV/0!</v>
      </c>
      <c r="AB106" s="175"/>
      <c r="AC106" s="175"/>
      <c r="AD106" s="175"/>
      <c r="AE106" s="175"/>
    </row>
    <row r="107" spans="1:31" ht="17.100000000000001" customHeight="1" x14ac:dyDescent="0.2">
      <c r="A107" s="174" t="s">
        <v>52</v>
      </c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61" t="e">
        <f>AD96*100/D96</f>
        <v>#DIV/0!</v>
      </c>
      <c r="AB107" s="161"/>
      <c r="AC107" s="161"/>
      <c r="AD107" s="161"/>
      <c r="AE107" s="161"/>
    </row>
    <row r="108" spans="1:31" ht="30.75" customHeight="1" x14ac:dyDescent="0.2">
      <c r="A108" s="174"/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61"/>
      <c r="AB108" s="161"/>
      <c r="AC108" s="161"/>
      <c r="AD108" s="161"/>
      <c r="AE108" s="161"/>
    </row>
    <row r="109" spans="1:31" ht="17.100000000000001" customHeight="1" x14ac:dyDescent="0.2">
      <c r="A109" s="174" t="s">
        <v>49</v>
      </c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61" t="e">
        <f>AE96/D96*100</f>
        <v>#DIV/0!</v>
      </c>
      <c r="AB109" s="161"/>
      <c r="AC109" s="161"/>
      <c r="AD109" s="161"/>
      <c r="AE109" s="161"/>
    </row>
    <row r="110" spans="1:31" ht="17.100000000000001" customHeight="1" x14ac:dyDescent="0.2">
      <c r="A110" s="176"/>
      <c r="B110" s="176"/>
      <c r="C110" s="176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61"/>
      <c r="AB110" s="161"/>
      <c r="AC110" s="161"/>
      <c r="AD110" s="161"/>
      <c r="AE110" s="161"/>
    </row>
    <row r="111" spans="1:31" ht="17.100000000000001" customHeight="1" x14ac:dyDescent="0.2">
      <c r="G111" s="77"/>
      <c r="AA111" s="144"/>
      <c r="AB111" s="144"/>
      <c r="AC111" s="144"/>
      <c r="AD111" s="144"/>
      <c r="AE111" s="144"/>
    </row>
    <row r="112" spans="1:31" ht="17.100000000000001" customHeight="1" x14ac:dyDescent="0.2">
      <c r="G112" s="77"/>
      <c r="AA112" s="145"/>
      <c r="AB112" s="145"/>
      <c r="AC112" s="145"/>
      <c r="AD112" s="145"/>
      <c r="AE112" s="145"/>
    </row>
    <row r="113" spans="7:7" ht="17.100000000000001" customHeight="1" x14ac:dyDescent="0.2">
      <c r="G113" s="77"/>
    </row>
    <row r="114" spans="7:7" ht="17.100000000000001" customHeight="1" x14ac:dyDescent="0.2">
      <c r="G114" s="77"/>
    </row>
    <row r="115" spans="7:7" ht="17.100000000000001" customHeight="1" x14ac:dyDescent="0.2">
      <c r="G115" s="77"/>
    </row>
    <row r="116" spans="7:7" ht="17.100000000000001" customHeight="1" x14ac:dyDescent="0.2">
      <c r="G116" s="77"/>
    </row>
    <row r="117" spans="7:7" ht="17.100000000000001" customHeight="1" x14ac:dyDescent="0.2">
      <c r="G117" s="77"/>
    </row>
    <row r="118" spans="7:7" ht="17.100000000000001" customHeight="1" x14ac:dyDescent="0.2">
      <c r="G118" s="77"/>
    </row>
    <row r="119" spans="7:7" ht="17.100000000000001" customHeight="1" x14ac:dyDescent="0.2">
      <c r="G119" s="77"/>
    </row>
    <row r="120" spans="7:7" ht="17.100000000000001" customHeight="1" x14ac:dyDescent="0.2">
      <c r="G120" s="77"/>
    </row>
    <row r="121" spans="7:7" ht="17.100000000000001" customHeight="1" x14ac:dyDescent="0.2">
      <c r="G121" s="77"/>
    </row>
    <row r="122" spans="7:7" ht="17.100000000000001" customHeight="1" x14ac:dyDescent="0.2">
      <c r="G122" s="77"/>
    </row>
    <row r="123" spans="7:7" ht="17.100000000000001" customHeight="1" x14ac:dyDescent="0.2">
      <c r="G123" s="77"/>
    </row>
    <row r="124" spans="7:7" ht="17.100000000000001" customHeight="1" x14ac:dyDescent="0.2">
      <c r="G124" s="77"/>
    </row>
    <row r="125" spans="7:7" ht="17.100000000000001" customHeight="1" x14ac:dyDescent="0.2">
      <c r="G125" s="77"/>
    </row>
    <row r="126" spans="7:7" ht="17.100000000000001" customHeight="1" x14ac:dyDescent="0.2">
      <c r="G126" s="77"/>
    </row>
    <row r="127" spans="7:7" ht="17.100000000000001" customHeight="1" x14ac:dyDescent="0.2">
      <c r="G127" s="77"/>
    </row>
    <row r="128" spans="7:7" ht="17.100000000000001" customHeight="1" x14ac:dyDescent="0.2">
      <c r="G128" s="77"/>
    </row>
    <row r="129" spans="7:7" ht="17.100000000000001" customHeight="1" x14ac:dyDescent="0.2">
      <c r="G129" s="77"/>
    </row>
    <row r="130" spans="7:7" ht="17.100000000000001" customHeight="1" x14ac:dyDescent="0.2">
      <c r="G130" s="77"/>
    </row>
    <row r="131" spans="7:7" ht="17.100000000000001" customHeight="1" x14ac:dyDescent="0.2">
      <c r="G131" s="77"/>
    </row>
    <row r="132" spans="7:7" ht="17.100000000000001" customHeight="1" x14ac:dyDescent="0.2">
      <c r="G132" s="77"/>
    </row>
    <row r="133" spans="7:7" ht="17.100000000000001" customHeight="1" x14ac:dyDescent="0.2">
      <c r="G133" s="77"/>
    </row>
    <row r="134" spans="7:7" ht="17.100000000000001" customHeight="1" x14ac:dyDescent="0.2">
      <c r="G134" s="77"/>
    </row>
    <row r="135" spans="7:7" ht="17.100000000000001" customHeight="1" x14ac:dyDescent="0.2">
      <c r="G135" s="77"/>
    </row>
    <row r="136" spans="7:7" ht="17.100000000000001" customHeight="1" x14ac:dyDescent="0.2">
      <c r="G136" s="77"/>
    </row>
    <row r="137" spans="7:7" ht="17.100000000000001" customHeight="1" x14ac:dyDescent="0.2">
      <c r="G137" s="77"/>
    </row>
    <row r="138" spans="7:7" ht="17.100000000000001" customHeight="1" x14ac:dyDescent="0.2">
      <c r="G138" s="77"/>
    </row>
    <row r="139" spans="7:7" ht="17.100000000000001" customHeight="1" x14ac:dyDescent="0.2">
      <c r="G139" s="77"/>
    </row>
    <row r="140" spans="7:7" ht="17.100000000000001" customHeight="1" x14ac:dyDescent="0.2">
      <c r="G140" s="77"/>
    </row>
    <row r="141" spans="7:7" ht="17.100000000000001" customHeight="1" x14ac:dyDescent="0.2">
      <c r="G141" s="77"/>
    </row>
    <row r="142" spans="7:7" ht="17.100000000000001" customHeight="1" x14ac:dyDescent="0.2">
      <c r="G142" s="77"/>
    </row>
    <row r="143" spans="7:7" ht="17.100000000000001" customHeight="1" x14ac:dyDescent="0.2">
      <c r="G143" s="77"/>
    </row>
    <row r="144" spans="7:7" ht="17.100000000000001" customHeight="1" x14ac:dyDescent="0.2">
      <c r="G144" s="77"/>
    </row>
    <row r="145" spans="7:7" ht="17.100000000000001" customHeight="1" x14ac:dyDescent="0.2">
      <c r="G145" s="77"/>
    </row>
    <row r="146" spans="7:7" ht="17.100000000000001" customHeight="1" x14ac:dyDescent="0.2">
      <c r="G146" s="77"/>
    </row>
    <row r="147" spans="7:7" ht="17.100000000000001" customHeight="1" x14ac:dyDescent="0.2">
      <c r="G147" s="77"/>
    </row>
    <row r="148" spans="7:7" ht="17.100000000000001" customHeight="1" x14ac:dyDescent="0.2">
      <c r="G148" s="77"/>
    </row>
    <row r="149" spans="7:7" ht="17.100000000000001" customHeight="1" x14ac:dyDescent="0.2">
      <c r="G149" s="77"/>
    </row>
    <row r="150" spans="7:7" ht="17.100000000000001" customHeight="1" x14ac:dyDescent="0.2">
      <c r="G150" s="77"/>
    </row>
    <row r="151" spans="7:7" ht="17.100000000000001" customHeight="1" x14ac:dyDescent="0.2">
      <c r="G151" s="77"/>
    </row>
    <row r="152" spans="7:7" ht="17.100000000000001" customHeight="1" x14ac:dyDescent="0.2">
      <c r="G152" s="77"/>
    </row>
    <row r="153" spans="7:7" ht="17.100000000000001" customHeight="1" x14ac:dyDescent="0.2">
      <c r="G153" s="77"/>
    </row>
    <row r="154" spans="7:7" ht="17.100000000000001" customHeight="1" x14ac:dyDescent="0.2">
      <c r="G154" s="77"/>
    </row>
    <row r="155" spans="7:7" ht="17.100000000000001" customHeight="1" x14ac:dyDescent="0.2">
      <c r="G155" s="77"/>
    </row>
    <row r="156" spans="7:7" ht="17.100000000000001" customHeight="1" x14ac:dyDescent="0.2">
      <c r="G156" s="77"/>
    </row>
    <row r="157" spans="7:7" ht="17.100000000000001" customHeight="1" x14ac:dyDescent="0.2">
      <c r="G157" s="77"/>
    </row>
    <row r="158" spans="7:7" ht="17.100000000000001" customHeight="1" x14ac:dyDescent="0.2">
      <c r="G158" s="77"/>
    </row>
    <row r="159" spans="7:7" ht="17.100000000000001" customHeight="1" x14ac:dyDescent="0.2">
      <c r="G159" s="77"/>
    </row>
    <row r="160" spans="7:7" ht="17.100000000000001" customHeight="1" x14ac:dyDescent="0.2">
      <c r="G160" s="77"/>
    </row>
    <row r="161" spans="7:7" ht="17.100000000000001" customHeight="1" x14ac:dyDescent="0.2">
      <c r="G161" s="77"/>
    </row>
    <row r="162" spans="7:7" ht="17.100000000000001" customHeight="1" x14ac:dyDescent="0.2">
      <c r="G162" s="77"/>
    </row>
    <row r="163" spans="7:7" ht="17.100000000000001" customHeight="1" x14ac:dyDescent="0.2">
      <c r="G163" s="77"/>
    </row>
    <row r="164" spans="7:7" ht="17.100000000000001" customHeight="1" x14ac:dyDescent="0.2">
      <c r="G164" s="77"/>
    </row>
    <row r="165" spans="7:7" ht="17.100000000000001" customHeight="1" x14ac:dyDescent="0.2">
      <c r="G165" s="77"/>
    </row>
    <row r="166" spans="7:7" ht="17.100000000000001" customHeight="1" x14ac:dyDescent="0.2">
      <c r="G166" s="77"/>
    </row>
    <row r="167" spans="7:7" x14ac:dyDescent="0.2">
      <c r="G167" s="77"/>
    </row>
    <row r="168" spans="7:7" x14ac:dyDescent="0.2">
      <c r="G168" s="77"/>
    </row>
    <row r="169" spans="7:7" x14ac:dyDescent="0.2">
      <c r="G169" s="77"/>
    </row>
    <row r="170" spans="7:7" x14ac:dyDescent="0.2">
      <c r="G170" s="77"/>
    </row>
    <row r="171" spans="7:7" x14ac:dyDescent="0.2">
      <c r="G171" s="77"/>
    </row>
    <row r="172" spans="7:7" x14ac:dyDescent="0.2">
      <c r="G172" s="77"/>
    </row>
    <row r="173" spans="7:7" x14ac:dyDescent="0.2">
      <c r="G173" s="77"/>
    </row>
    <row r="174" spans="7:7" x14ac:dyDescent="0.2">
      <c r="G174" s="77"/>
    </row>
    <row r="175" spans="7:7" x14ac:dyDescent="0.2">
      <c r="G175" s="77"/>
    </row>
    <row r="176" spans="7:7" x14ac:dyDescent="0.2">
      <c r="G176" s="77"/>
    </row>
    <row r="177" spans="7:7" x14ac:dyDescent="0.2">
      <c r="G177" s="77"/>
    </row>
    <row r="178" spans="7:7" x14ac:dyDescent="0.2">
      <c r="G178" s="77"/>
    </row>
    <row r="179" spans="7:7" x14ac:dyDescent="0.2">
      <c r="G179" s="77"/>
    </row>
    <row r="180" spans="7:7" x14ac:dyDescent="0.2">
      <c r="G180" s="77"/>
    </row>
    <row r="181" spans="7:7" x14ac:dyDescent="0.2">
      <c r="G181" s="77"/>
    </row>
    <row r="182" spans="7:7" x14ac:dyDescent="0.2">
      <c r="G182" s="77"/>
    </row>
    <row r="183" spans="7:7" x14ac:dyDescent="0.2">
      <c r="G183" s="77"/>
    </row>
    <row r="184" spans="7:7" x14ac:dyDescent="0.2">
      <c r="G184" s="77"/>
    </row>
    <row r="185" spans="7:7" x14ac:dyDescent="0.2">
      <c r="G185" s="77"/>
    </row>
    <row r="186" spans="7:7" x14ac:dyDescent="0.2">
      <c r="G186" s="77"/>
    </row>
    <row r="187" spans="7:7" x14ac:dyDescent="0.2">
      <c r="G187" s="77"/>
    </row>
    <row r="188" spans="7:7" x14ac:dyDescent="0.2">
      <c r="G188" s="77"/>
    </row>
    <row r="189" spans="7:7" x14ac:dyDescent="0.2">
      <c r="G189" s="77"/>
    </row>
    <row r="190" spans="7:7" x14ac:dyDescent="0.2">
      <c r="G190" s="77"/>
    </row>
    <row r="191" spans="7:7" x14ac:dyDescent="0.2">
      <c r="G191" s="77"/>
    </row>
    <row r="192" spans="7:7" x14ac:dyDescent="0.2">
      <c r="G192" s="77"/>
    </row>
    <row r="193" spans="7:7" x14ac:dyDescent="0.2">
      <c r="G193" s="77"/>
    </row>
    <row r="194" spans="7:7" x14ac:dyDescent="0.2">
      <c r="G194" s="77"/>
    </row>
    <row r="195" spans="7:7" x14ac:dyDescent="0.2">
      <c r="G195" s="77"/>
    </row>
    <row r="196" spans="7:7" x14ac:dyDescent="0.2">
      <c r="G196" s="77"/>
    </row>
    <row r="197" spans="7:7" x14ac:dyDescent="0.2">
      <c r="G197" s="77"/>
    </row>
    <row r="198" spans="7:7" x14ac:dyDescent="0.2">
      <c r="G198" s="77"/>
    </row>
    <row r="199" spans="7:7" x14ac:dyDescent="0.2">
      <c r="G199" s="77"/>
    </row>
    <row r="200" spans="7:7" x14ac:dyDescent="0.2">
      <c r="G200" s="77"/>
    </row>
    <row r="201" spans="7:7" x14ac:dyDescent="0.2">
      <c r="G201" s="77"/>
    </row>
    <row r="202" spans="7:7" x14ac:dyDescent="0.2">
      <c r="G202" s="77"/>
    </row>
    <row r="203" spans="7:7" x14ac:dyDescent="0.2">
      <c r="G203" s="77"/>
    </row>
    <row r="204" spans="7:7" x14ac:dyDescent="0.2">
      <c r="G204" s="77"/>
    </row>
    <row r="205" spans="7:7" x14ac:dyDescent="0.2">
      <c r="G205" s="77"/>
    </row>
    <row r="206" spans="7:7" x14ac:dyDescent="0.2">
      <c r="G206" s="77"/>
    </row>
    <row r="207" spans="7:7" x14ac:dyDescent="0.2">
      <c r="G207" s="77"/>
    </row>
    <row r="208" spans="7:7" x14ac:dyDescent="0.2">
      <c r="G208" s="77"/>
    </row>
    <row r="209" spans="7:7" x14ac:dyDescent="0.2">
      <c r="G209" s="77"/>
    </row>
    <row r="210" spans="7:7" x14ac:dyDescent="0.2">
      <c r="G210" s="77"/>
    </row>
    <row r="211" spans="7:7" x14ac:dyDescent="0.2">
      <c r="G211" s="77"/>
    </row>
    <row r="212" spans="7:7" x14ac:dyDescent="0.2">
      <c r="G212" s="77"/>
    </row>
    <row r="213" spans="7:7" x14ac:dyDescent="0.2">
      <c r="G213" s="77"/>
    </row>
    <row r="214" spans="7:7" x14ac:dyDescent="0.2">
      <c r="G214" s="77"/>
    </row>
    <row r="215" spans="7:7" x14ac:dyDescent="0.2">
      <c r="G215" s="77"/>
    </row>
    <row r="216" spans="7:7" x14ac:dyDescent="0.2">
      <c r="G216" s="77"/>
    </row>
    <row r="217" spans="7:7" x14ac:dyDescent="0.2">
      <c r="G217" s="77"/>
    </row>
    <row r="218" spans="7:7" x14ac:dyDescent="0.2">
      <c r="G218" s="77"/>
    </row>
    <row r="219" spans="7:7" x14ac:dyDescent="0.2">
      <c r="G219" s="77"/>
    </row>
    <row r="220" spans="7:7" x14ac:dyDescent="0.2">
      <c r="G220" s="77"/>
    </row>
    <row r="221" spans="7:7" x14ac:dyDescent="0.2">
      <c r="G221" s="77"/>
    </row>
    <row r="222" spans="7:7" x14ac:dyDescent="0.2">
      <c r="G222" s="77"/>
    </row>
    <row r="223" spans="7:7" x14ac:dyDescent="0.2">
      <c r="G223" s="77"/>
    </row>
    <row r="224" spans="7:7" x14ac:dyDescent="0.2">
      <c r="G224" s="77"/>
    </row>
    <row r="225" spans="7:7" x14ac:dyDescent="0.2">
      <c r="G225" s="77"/>
    </row>
    <row r="226" spans="7:7" x14ac:dyDescent="0.2">
      <c r="G226" s="77"/>
    </row>
    <row r="227" spans="7:7" x14ac:dyDescent="0.2">
      <c r="G227" s="77"/>
    </row>
    <row r="228" spans="7:7" x14ac:dyDescent="0.2">
      <c r="G228" s="77"/>
    </row>
    <row r="229" spans="7:7" x14ac:dyDescent="0.2">
      <c r="G229" s="77"/>
    </row>
    <row r="230" spans="7:7" x14ac:dyDescent="0.2">
      <c r="G230" s="77"/>
    </row>
    <row r="231" spans="7:7" x14ac:dyDescent="0.2">
      <c r="G231" s="77"/>
    </row>
    <row r="232" spans="7:7" x14ac:dyDescent="0.2">
      <c r="G232" s="77"/>
    </row>
    <row r="233" spans="7:7" x14ac:dyDescent="0.2">
      <c r="G233" s="77"/>
    </row>
    <row r="234" spans="7:7" x14ac:dyDescent="0.2">
      <c r="G234" s="77"/>
    </row>
    <row r="235" spans="7:7" x14ac:dyDescent="0.2">
      <c r="G235" s="77"/>
    </row>
    <row r="236" spans="7:7" x14ac:dyDescent="0.2">
      <c r="G236" s="77"/>
    </row>
    <row r="237" spans="7:7" x14ac:dyDescent="0.2">
      <c r="G237" s="77"/>
    </row>
    <row r="238" spans="7:7" x14ac:dyDescent="0.2">
      <c r="G238" s="77"/>
    </row>
    <row r="239" spans="7:7" x14ac:dyDescent="0.2">
      <c r="G239" s="77"/>
    </row>
    <row r="240" spans="7:7" x14ac:dyDescent="0.2">
      <c r="G240" s="77"/>
    </row>
    <row r="241" spans="7:7" x14ac:dyDescent="0.2">
      <c r="G241" s="77"/>
    </row>
    <row r="242" spans="7:7" x14ac:dyDescent="0.2">
      <c r="G242" s="77"/>
    </row>
    <row r="243" spans="7:7" x14ac:dyDescent="0.2">
      <c r="G243" s="77"/>
    </row>
    <row r="244" spans="7:7" x14ac:dyDescent="0.2">
      <c r="G244" s="77"/>
    </row>
    <row r="245" spans="7:7" x14ac:dyDescent="0.2">
      <c r="G245" s="77"/>
    </row>
    <row r="246" spans="7:7" x14ac:dyDescent="0.2">
      <c r="G246" s="77"/>
    </row>
    <row r="247" spans="7:7" x14ac:dyDescent="0.2">
      <c r="G247" s="77"/>
    </row>
    <row r="248" spans="7:7" x14ac:dyDescent="0.2">
      <c r="G248" s="77"/>
    </row>
    <row r="249" spans="7:7" x14ac:dyDescent="0.2">
      <c r="G249" s="77"/>
    </row>
    <row r="250" spans="7:7" x14ac:dyDescent="0.2">
      <c r="G250" s="77"/>
    </row>
    <row r="251" spans="7:7" x14ac:dyDescent="0.2">
      <c r="G251" s="77"/>
    </row>
    <row r="252" spans="7:7" x14ac:dyDescent="0.2">
      <c r="G252" s="77"/>
    </row>
    <row r="253" spans="7:7" x14ac:dyDescent="0.2">
      <c r="G253" s="77"/>
    </row>
    <row r="254" spans="7:7" x14ac:dyDescent="0.2">
      <c r="G254" s="77"/>
    </row>
    <row r="255" spans="7:7" x14ac:dyDescent="0.2">
      <c r="G255" s="77"/>
    </row>
    <row r="256" spans="7:7" x14ac:dyDescent="0.2">
      <c r="G256" s="77"/>
    </row>
    <row r="257" spans="7:7" x14ac:dyDescent="0.2">
      <c r="G257" s="77"/>
    </row>
    <row r="258" spans="7:7" x14ac:dyDescent="0.2">
      <c r="G258" s="77"/>
    </row>
    <row r="259" spans="7:7" x14ac:dyDescent="0.2">
      <c r="G259" s="77"/>
    </row>
    <row r="260" spans="7:7" x14ac:dyDescent="0.2">
      <c r="G260" s="77"/>
    </row>
    <row r="261" spans="7:7" x14ac:dyDescent="0.2">
      <c r="G261" s="77"/>
    </row>
    <row r="262" spans="7:7" x14ac:dyDescent="0.2">
      <c r="G262" s="77"/>
    </row>
    <row r="263" spans="7:7" x14ac:dyDescent="0.2">
      <c r="G263" s="77"/>
    </row>
    <row r="264" spans="7:7" x14ac:dyDescent="0.2">
      <c r="G264" s="77"/>
    </row>
  </sheetData>
  <mergeCells count="56">
    <mergeCell ref="O98:P98"/>
    <mergeCell ref="A97:N97"/>
    <mergeCell ref="U103:AE104"/>
    <mergeCell ref="A101:AE102"/>
    <mergeCell ref="A96:B96"/>
    <mergeCell ref="Y98:Z98"/>
    <mergeCell ref="W98:X98"/>
    <mergeCell ref="U98:V98"/>
    <mergeCell ref="S98:T98"/>
    <mergeCell ref="A103:T104"/>
    <mergeCell ref="A1:I1"/>
    <mergeCell ref="G3:N4"/>
    <mergeCell ref="O3:R3"/>
    <mergeCell ref="J99:N99"/>
    <mergeCell ref="A34:B34"/>
    <mergeCell ref="A2:B2"/>
    <mergeCell ref="A20:B20"/>
    <mergeCell ref="A13:B13"/>
    <mergeCell ref="A41:B41"/>
    <mergeCell ref="E96:F96"/>
    <mergeCell ref="A48:B48"/>
    <mergeCell ref="A50:AE50"/>
    <mergeCell ref="A63:B63"/>
    <mergeCell ref="A94:AE94"/>
    <mergeCell ref="A49:AE49"/>
    <mergeCell ref="A57:AE57"/>
    <mergeCell ref="AA3:AE4"/>
    <mergeCell ref="A78:B78"/>
    <mergeCell ref="A71:B71"/>
    <mergeCell ref="W3:Z3"/>
    <mergeCell ref="Y4:Z4"/>
    <mergeCell ref="S3:V3"/>
    <mergeCell ref="A56:B56"/>
    <mergeCell ref="A7:AE7"/>
    <mergeCell ref="A14:AE14"/>
    <mergeCell ref="A21:AE21"/>
    <mergeCell ref="A28:AE28"/>
    <mergeCell ref="A35:AE35"/>
    <mergeCell ref="A42:AE42"/>
    <mergeCell ref="A27:B27"/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109:Z110"/>
    <mergeCell ref="A106:Z106"/>
    <mergeCell ref="A105:Z105"/>
    <mergeCell ref="AA107:AE108"/>
    <mergeCell ref="A93:B93"/>
    <mergeCell ref="Q98:R98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J257"/>
  <sheetViews>
    <sheetView view="pageBreakPreview" topLeftCell="A88" zoomScaleNormal="100" zoomScaleSheetLayoutView="100" workbookViewId="0">
      <selection activeCell="H101" sqref="H101:I101"/>
    </sheetView>
  </sheetViews>
  <sheetFormatPr defaultColWidth="9.140625" defaultRowHeight="15" x14ac:dyDescent="0.2"/>
  <cols>
    <col min="1" max="1" width="6.7109375" style="1" customWidth="1"/>
    <col min="2" max="2" width="69" style="2" customWidth="1"/>
    <col min="3" max="3" width="12.42578125" style="3" customWidth="1"/>
    <col min="4" max="4" width="3.85546875" style="2" customWidth="1"/>
    <col min="5" max="5" width="5.28515625" style="153" customWidth="1"/>
    <col min="6" max="6" width="8.7109375" style="153" customWidth="1"/>
    <col min="7" max="7" width="6.7109375" style="153" customWidth="1"/>
    <col min="8" max="8" width="13.42578125" style="153" customWidth="1"/>
    <col min="9" max="9" width="7.5703125" style="153" customWidth="1"/>
    <col min="10" max="24" width="3.7109375" style="153" customWidth="1"/>
    <col min="25" max="25" width="3.7109375" style="2" customWidth="1"/>
    <col min="26" max="27" width="9.140625" style="2"/>
    <col min="28" max="28" width="13" style="2" customWidth="1"/>
    <col min="29" max="29" width="6" style="2" customWidth="1"/>
    <col min="30" max="16384" width="9.140625" style="2"/>
  </cols>
  <sheetData>
    <row r="1" spans="1:29" ht="15.75" x14ac:dyDescent="0.2">
      <c r="A1" s="193" t="s">
        <v>59</v>
      </c>
      <c r="B1" s="194"/>
      <c r="C1" s="194"/>
      <c r="D1" s="194"/>
      <c r="E1" s="194"/>
      <c r="F1" s="194"/>
      <c r="G1" s="194"/>
    </row>
    <row r="2" spans="1:29" ht="20.100000000000001" customHeight="1" thickBot="1" x14ac:dyDescent="0.25">
      <c r="A2" s="204" t="s">
        <v>20</v>
      </c>
      <c r="B2" s="205"/>
      <c r="C2" s="74"/>
      <c r="O2" s="157"/>
      <c r="Q2" s="157"/>
      <c r="S2" s="157"/>
      <c r="U2" s="157"/>
      <c r="W2" s="157"/>
      <c r="Y2" s="75"/>
    </row>
    <row r="3" spans="1:29" ht="12.95" customHeight="1" thickTop="1" x14ac:dyDescent="0.2">
      <c r="E3" s="181" t="s">
        <v>55</v>
      </c>
      <c r="F3" s="182"/>
      <c r="G3" s="182"/>
      <c r="H3" s="182"/>
      <c r="I3" s="18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16.5" customHeight="1" thickBot="1" x14ac:dyDescent="0.25">
      <c r="E4" s="184"/>
      <c r="F4" s="185"/>
      <c r="G4" s="185"/>
      <c r="H4" s="185"/>
      <c r="I4" s="18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140" t="s">
        <v>22</v>
      </c>
      <c r="F5" s="140" t="s">
        <v>60</v>
      </c>
      <c r="G5" s="140" t="s">
        <v>46</v>
      </c>
      <c r="H5" s="140" t="s">
        <v>54</v>
      </c>
      <c r="I5" s="140" t="s">
        <v>53</v>
      </c>
    </row>
    <row r="6" spans="1:29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29" s="77" customFormat="1" ht="17.100000000000001" customHeight="1" thickTop="1" thickBot="1" x14ac:dyDescent="0.25">
      <c r="A7" s="168" t="s">
        <v>28</v>
      </c>
      <c r="B7" s="169"/>
      <c r="C7" s="169"/>
      <c r="D7" s="169"/>
      <c r="E7" s="169"/>
      <c r="F7" s="169"/>
      <c r="G7" s="169"/>
      <c r="H7" s="169"/>
      <c r="I7" s="170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</row>
    <row r="8" spans="1:29" ht="17.100000000000001" customHeight="1" thickTop="1" x14ac:dyDescent="0.2">
      <c r="A8" s="10"/>
      <c r="B8" s="89"/>
      <c r="C8" s="56"/>
      <c r="D8" s="10"/>
      <c r="E8" s="107"/>
      <c r="F8" s="107"/>
      <c r="G8" s="107"/>
      <c r="H8" s="107"/>
      <c r="I8" s="10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7.100000000000001" customHeight="1" x14ac:dyDescent="0.2">
      <c r="A9" s="11"/>
      <c r="B9" s="12"/>
      <c r="C9" s="13"/>
      <c r="D9" s="11"/>
      <c r="E9" s="103"/>
      <c r="F9" s="103"/>
      <c r="G9" s="103"/>
      <c r="H9" s="103"/>
      <c r="I9" s="10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7.100000000000001" customHeight="1" x14ac:dyDescent="0.2">
      <c r="A10" s="11"/>
      <c r="B10" s="22"/>
      <c r="C10" s="23"/>
      <c r="D10" s="24"/>
      <c r="E10" s="103"/>
      <c r="F10" s="103"/>
      <c r="G10" s="103"/>
      <c r="H10" s="103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9" ht="17.100000000000001" customHeight="1" x14ac:dyDescent="0.2">
      <c r="A11" s="11"/>
      <c r="B11" s="22"/>
      <c r="C11" s="23"/>
      <c r="D11" s="24"/>
      <c r="E11" s="103"/>
      <c r="F11" s="103"/>
      <c r="G11" s="103"/>
      <c r="H11" s="103"/>
      <c r="I11" s="1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9" ht="17.100000000000001" customHeight="1" thickBot="1" x14ac:dyDescent="0.25">
      <c r="A12" s="11"/>
      <c r="B12" s="22"/>
      <c r="C12" s="23"/>
      <c r="D12" s="24"/>
      <c r="E12" s="104"/>
      <c r="F12" s="104"/>
      <c r="G12" s="104"/>
      <c r="H12" s="104"/>
      <c r="I12" s="10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9" s="77" customFormat="1" ht="17.100000000000001" customHeight="1" thickTop="1" thickBot="1" x14ac:dyDescent="0.25">
      <c r="A13" s="178" t="s">
        <v>11</v>
      </c>
      <c r="B13" s="179"/>
      <c r="C13" s="31"/>
      <c r="D13" s="32">
        <f t="shared" ref="D13:I13" si="0">SUM(D8:D12)</f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29" ht="17.100000000000001" customHeight="1" thickTop="1" thickBot="1" x14ac:dyDescent="0.25">
      <c r="A14" s="168" t="s">
        <v>29</v>
      </c>
      <c r="B14" s="169"/>
      <c r="C14" s="169"/>
      <c r="D14" s="169"/>
      <c r="E14" s="169"/>
      <c r="F14" s="169"/>
      <c r="G14" s="169"/>
      <c r="H14" s="169"/>
      <c r="I14" s="170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ht="17.100000000000001" customHeight="1" thickTop="1" x14ac:dyDescent="0.2">
      <c r="A15" s="10"/>
      <c r="B15" s="108"/>
      <c r="C15" s="56"/>
      <c r="D15" s="10"/>
      <c r="E15" s="78"/>
      <c r="F15" s="109"/>
      <c r="G15" s="107"/>
      <c r="H15" s="107"/>
      <c r="I15" s="10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9" ht="17.100000000000001" customHeight="1" x14ac:dyDescent="0.2">
      <c r="A16" s="11"/>
      <c r="B16" s="45"/>
      <c r="C16" s="13"/>
      <c r="D16" s="11"/>
      <c r="E16" s="79"/>
      <c r="F16" s="102"/>
      <c r="G16" s="103"/>
      <c r="H16" s="103"/>
      <c r="I16" s="10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36" ht="17.100000000000001" customHeight="1" x14ac:dyDescent="0.2">
      <c r="A17" s="11"/>
      <c r="B17" s="45"/>
      <c r="C17" s="13"/>
      <c r="D17" s="11"/>
      <c r="E17" s="79"/>
      <c r="F17" s="102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36" ht="17.100000000000001" customHeight="1" x14ac:dyDescent="0.2">
      <c r="A18" s="11"/>
      <c r="B18" s="45"/>
      <c r="C18" s="13"/>
      <c r="D18" s="11"/>
      <c r="E18" s="79"/>
      <c r="F18" s="102"/>
      <c r="G18" s="103"/>
      <c r="H18" s="103"/>
      <c r="I18" s="10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36" ht="17.100000000000001" customHeight="1" thickBot="1" x14ac:dyDescent="0.25">
      <c r="A19" s="46"/>
      <c r="B19" s="47"/>
      <c r="C19" s="48"/>
      <c r="D19" s="46"/>
      <c r="E19" s="80"/>
      <c r="F19" s="114"/>
      <c r="G19" s="104"/>
      <c r="H19" s="104"/>
      <c r="I19" s="10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6" s="77" customFormat="1" ht="17.100000000000001" customHeight="1" thickTop="1" thickBot="1" x14ac:dyDescent="0.25">
      <c r="A20" s="178" t="s">
        <v>11</v>
      </c>
      <c r="B20" s="179"/>
      <c r="C20" s="53"/>
      <c r="D20" s="54">
        <f t="shared" ref="D20:I20" si="1">SUM(D15:D19)</f>
        <v>0</v>
      </c>
      <c r="E20" s="32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</row>
    <row r="21" spans="1:36" ht="17.100000000000001" customHeight="1" thickTop="1" thickBot="1" x14ac:dyDescent="0.25">
      <c r="A21" s="168" t="s">
        <v>30</v>
      </c>
      <c r="B21" s="169"/>
      <c r="C21" s="169"/>
      <c r="D21" s="169"/>
      <c r="E21" s="169"/>
      <c r="F21" s="169"/>
      <c r="G21" s="169"/>
      <c r="H21" s="169"/>
      <c r="I21" s="170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E21" s="77"/>
      <c r="AF21" s="77"/>
      <c r="AG21" s="77"/>
      <c r="AH21" s="77"/>
      <c r="AI21" s="77"/>
      <c r="AJ21" s="77"/>
    </row>
    <row r="22" spans="1:36" ht="17.100000000000001" customHeight="1" thickTop="1" x14ac:dyDescent="0.2">
      <c r="A22" s="10"/>
      <c r="B22" s="115"/>
      <c r="C22" s="56"/>
      <c r="D22" s="10"/>
      <c r="E22" s="119"/>
      <c r="F22" s="107"/>
      <c r="G22" s="107"/>
      <c r="H22" s="107"/>
      <c r="I22" s="10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6" ht="17.100000000000001" customHeight="1" x14ac:dyDescent="0.2">
      <c r="A23" s="11"/>
      <c r="B23" s="62"/>
      <c r="C23" s="13"/>
      <c r="D23" s="11"/>
      <c r="E23" s="120"/>
      <c r="F23" s="103"/>
      <c r="G23" s="103"/>
      <c r="H23" s="103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6" ht="17.100000000000001" customHeight="1" x14ac:dyDescent="0.2">
      <c r="A24" s="11"/>
      <c r="B24" s="62"/>
      <c r="C24" s="13"/>
      <c r="D24" s="11"/>
      <c r="E24" s="120"/>
      <c r="F24" s="103"/>
      <c r="G24" s="103"/>
      <c r="H24" s="103"/>
      <c r="I24" s="10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6" ht="17.100000000000001" customHeight="1" x14ac:dyDescent="0.2">
      <c r="A25" s="11"/>
      <c r="B25" s="62"/>
      <c r="C25" s="13"/>
      <c r="D25" s="11"/>
      <c r="E25" s="120"/>
      <c r="F25" s="103"/>
      <c r="G25" s="103"/>
      <c r="H25" s="103"/>
      <c r="I25" s="10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36" ht="17.100000000000001" customHeight="1" thickBot="1" x14ac:dyDescent="0.25">
      <c r="A26" s="11"/>
      <c r="B26" s="62"/>
      <c r="C26" s="13"/>
      <c r="D26" s="11"/>
      <c r="E26" s="121"/>
      <c r="F26" s="104"/>
      <c r="G26" s="104"/>
      <c r="H26" s="104"/>
      <c r="I26" s="10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36" s="77" customFormat="1" ht="17.100000000000001" customHeight="1" thickTop="1" thickBot="1" x14ac:dyDescent="0.25">
      <c r="A27" s="178" t="s">
        <v>11</v>
      </c>
      <c r="B27" s="179"/>
      <c r="C27" s="31"/>
      <c r="D27" s="32">
        <f t="shared" ref="D27:I27" si="2">SUM(D22:D26)</f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  <c r="H27" s="36">
        <f t="shared" si="2"/>
        <v>0</v>
      </c>
      <c r="I27" s="36">
        <f t="shared" si="2"/>
        <v>0</v>
      </c>
    </row>
    <row r="28" spans="1:36" ht="17.100000000000001" customHeight="1" thickTop="1" thickBot="1" x14ac:dyDescent="0.25">
      <c r="A28" s="168" t="s">
        <v>31</v>
      </c>
      <c r="B28" s="169"/>
      <c r="C28" s="169"/>
      <c r="D28" s="169"/>
      <c r="E28" s="169"/>
      <c r="F28" s="169"/>
      <c r="G28" s="169"/>
      <c r="H28" s="169"/>
      <c r="I28" s="170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36" ht="17.100000000000001" customHeight="1" thickTop="1" x14ac:dyDescent="0.2">
      <c r="A29" s="39"/>
      <c r="B29" s="122"/>
      <c r="C29" s="38"/>
      <c r="D29" s="39"/>
      <c r="E29" s="123"/>
      <c r="F29" s="107"/>
      <c r="G29" s="107"/>
      <c r="H29" s="107"/>
      <c r="I29" s="10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36" ht="17.100000000000001" customHeight="1" x14ac:dyDescent="0.2">
      <c r="A30" s="11"/>
      <c r="B30" s="12"/>
      <c r="C30" s="13"/>
      <c r="D30" s="11"/>
      <c r="E30" s="120"/>
      <c r="F30" s="103"/>
      <c r="G30" s="103"/>
      <c r="H30" s="103"/>
      <c r="I30" s="10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36" ht="17.100000000000001" customHeight="1" x14ac:dyDescent="0.2">
      <c r="A31" s="11"/>
      <c r="B31" s="12"/>
      <c r="C31" s="13"/>
      <c r="D31" s="11"/>
      <c r="E31" s="120"/>
      <c r="F31" s="103"/>
      <c r="G31" s="103"/>
      <c r="H31" s="103"/>
      <c r="I31" s="10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6" ht="17.100000000000001" customHeight="1" x14ac:dyDescent="0.2">
      <c r="A32" s="11"/>
      <c r="B32" s="12"/>
      <c r="C32" s="13"/>
      <c r="D32" s="11"/>
      <c r="E32" s="120"/>
      <c r="F32" s="103"/>
      <c r="G32" s="103"/>
      <c r="H32" s="103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9" ht="17.100000000000001" customHeight="1" thickBot="1" x14ac:dyDescent="0.25">
      <c r="A33" s="68"/>
      <c r="B33" s="12"/>
      <c r="C33" s="13"/>
      <c r="D33" s="11"/>
      <c r="E33" s="121"/>
      <c r="F33" s="124"/>
      <c r="G33" s="124"/>
      <c r="H33" s="124"/>
      <c r="I33" s="1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9" s="77" customFormat="1" ht="17.100000000000001" customHeight="1" thickTop="1" thickBot="1" x14ac:dyDescent="0.25">
      <c r="A34" s="203" t="s">
        <v>11</v>
      </c>
      <c r="B34" s="188"/>
      <c r="C34" s="81"/>
      <c r="D34" s="82">
        <f t="shared" ref="D34:I34" si="3">SUM(D29:D33)</f>
        <v>0</v>
      </c>
      <c r="E34" s="86">
        <f t="shared" si="3"/>
        <v>0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</row>
    <row r="35" spans="1:29" ht="17.100000000000001" customHeight="1" thickTop="1" thickBot="1" x14ac:dyDescent="0.25">
      <c r="A35" s="168" t="s">
        <v>32</v>
      </c>
      <c r="B35" s="169"/>
      <c r="C35" s="169"/>
      <c r="D35" s="169"/>
      <c r="E35" s="169"/>
      <c r="F35" s="169"/>
      <c r="G35" s="169"/>
      <c r="H35" s="169"/>
      <c r="I35" s="170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</row>
    <row r="36" spans="1:29" ht="17.100000000000001" customHeight="1" thickTop="1" x14ac:dyDescent="0.2">
      <c r="A36" s="39"/>
      <c r="B36" s="122"/>
      <c r="C36" s="38"/>
      <c r="D36" s="39"/>
      <c r="E36" s="123"/>
      <c r="F36" s="107"/>
      <c r="G36" s="107"/>
      <c r="H36" s="107"/>
      <c r="I36" s="10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9" ht="17.100000000000001" customHeight="1" x14ac:dyDescent="0.2">
      <c r="A37" s="11"/>
      <c r="B37" s="12"/>
      <c r="C37" s="13"/>
      <c r="D37" s="11"/>
      <c r="E37" s="120"/>
      <c r="F37" s="103"/>
      <c r="G37" s="103"/>
      <c r="H37" s="103"/>
      <c r="I37" s="10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9" ht="17.100000000000001" customHeight="1" x14ac:dyDescent="0.2">
      <c r="A38" s="11"/>
      <c r="B38" s="12"/>
      <c r="C38" s="13"/>
      <c r="D38" s="11"/>
      <c r="E38" s="120"/>
      <c r="F38" s="103"/>
      <c r="G38" s="103"/>
      <c r="H38" s="103"/>
      <c r="I38" s="10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 ht="17.100000000000001" customHeight="1" x14ac:dyDescent="0.2">
      <c r="A39" s="11"/>
      <c r="B39" s="12"/>
      <c r="C39" s="13"/>
      <c r="D39" s="11"/>
      <c r="E39" s="120"/>
      <c r="F39" s="103"/>
      <c r="G39" s="103"/>
      <c r="H39" s="103"/>
      <c r="I39" s="10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9" ht="17.100000000000001" customHeight="1" thickBot="1" x14ac:dyDescent="0.25">
      <c r="A40" s="46"/>
      <c r="B40" s="12"/>
      <c r="C40" s="13"/>
      <c r="D40" s="11"/>
      <c r="E40" s="121"/>
      <c r="F40" s="104"/>
      <c r="G40" s="104"/>
      <c r="H40" s="104"/>
      <c r="I40" s="10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9" s="77" customFormat="1" ht="17.100000000000001" customHeight="1" thickTop="1" thickBot="1" x14ac:dyDescent="0.25">
      <c r="A41" s="187" t="s">
        <v>11</v>
      </c>
      <c r="B41" s="188"/>
      <c r="C41" s="81"/>
      <c r="D41" s="82">
        <f t="shared" ref="D41:I41" si="4">SUM(D36:D40)</f>
        <v>0</v>
      </c>
      <c r="E41" s="86">
        <f t="shared" si="4"/>
        <v>0</v>
      </c>
      <c r="F41" s="86">
        <f t="shared" si="4"/>
        <v>0</v>
      </c>
      <c r="G41" s="86">
        <f t="shared" si="4"/>
        <v>0</v>
      </c>
      <c r="H41" s="86">
        <f t="shared" si="4"/>
        <v>0</v>
      </c>
      <c r="I41" s="86">
        <f t="shared" si="4"/>
        <v>0</v>
      </c>
    </row>
    <row r="42" spans="1:29" s="77" customFormat="1" ht="17.100000000000001" customHeight="1" thickTop="1" thickBot="1" x14ac:dyDescent="0.25">
      <c r="A42" s="168" t="s">
        <v>33</v>
      </c>
      <c r="B42" s="169"/>
      <c r="C42" s="169"/>
      <c r="D42" s="169"/>
      <c r="E42" s="169"/>
      <c r="F42" s="169"/>
      <c r="G42" s="169"/>
      <c r="H42" s="169"/>
      <c r="I42" s="170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</row>
    <row r="43" spans="1:29" ht="17.100000000000001" customHeight="1" thickTop="1" x14ac:dyDescent="0.2">
      <c r="A43" s="39"/>
      <c r="B43" s="122"/>
      <c r="C43" s="38"/>
      <c r="D43" s="39"/>
      <c r="E43" s="123"/>
      <c r="F43" s="107"/>
      <c r="G43" s="107"/>
      <c r="H43" s="107"/>
      <c r="I43" s="10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9" ht="17.100000000000001" customHeight="1" x14ac:dyDescent="0.2">
      <c r="A44" s="11"/>
      <c r="B44" s="12"/>
      <c r="C44" s="13"/>
      <c r="D44" s="11"/>
      <c r="E44" s="120"/>
      <c r="F44" s="103"/>
      <c r="G44" s="103"/>
      <c r="H44" s="103"/>
      <c r="I44" s="10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9" ht="17.100000000000001" customHeight="1" x14ac:dyDescent="0.2">
      <c r="A45" s="11"/>
      <c r="B45" s="12"/>
      <c r="C45" s="13"/>
      <c r="D45" s="11"/>
      <c r="E45" s="120"/>
      <c r="F45" s="103"/>
      <c r="G45" s="103"/>
      <c r="H45" s="103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9" ht="17.100000000000001" customHeight="1" x14ac:dyDescent="0.2">
      <c r="A46" s="11"/>
      <c r="B46" s="12"/>
      <c r="C46" s="13"/>
      <c r="D46" s="11"/>
      <c r="E46" s="120"/>
      <c r="F46" s="103"/>
      <c r="G46" s="103"/>
      <c r="H46" s="103"/>
      <c r="I46" s="10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9" ht="17.100000000000001" customHeight="1" thickBot="1" x14ac:dyDescent="0.25">
      <c r="A47" s="24"/>
      <c r="B47" s="22"/>
      <c r="C47" s="23"/>
      <c r="D47" s="24"/>
      <c r="E47" s="121"/>
      <c r="F47" s="104"/>
      <c r="G47" s="104"/>
      <c r="H47" s="104"/>
      <c r="I47" s="10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9" s="77" customFormat="1" ht="17.100000000000001" customHeight="1" thickTop="1" thickBot="1" x14ac:dyDescent="0.25">
      <c r="A48" s="178" t="s">
        <v>11</v>
      </c>
      <c r="B48" s="179"/>
      <c r="C48" s="31"/>
      <c r="D48" s="32">
        <f t="shared" ref="D48:I48" si="5">SUM(D43:D47)</f>
        <v>0</v>
      </c>
      <c r="E48" s="36">
        <f t="shared" si="5"/>
        <v>0</v>
      </c>
      <c r="F48" s="36">
        <f t="shared" si="5"/>
        <v>0</v>
      </c>
      <c r="G48" s="36">
        <f t="shared" si="5"/>
        <v>0</v>
      </c>
      <c r="H48" s="36">
        <f t="shared" si="5"/>
        <v>0</v>
      </c>
      <c r="I48" s="36">
        <f t="shared" si="5"/>
        <v>0</v>
      </c>
    </row>
    <row r="49" spans="1:29" ht="17.100000000000001" customHeight="1" thickTop="1" x14ac:dyDescent="0.2">
      <c r="A49" s="162" t="s">
        <v>37</v>
      </c>
      <c r="B49" s="163"/>
      <c r="C49" s="163"/>
      <c r="D49" s="163"/>
      <c r="E49" s="163"/>
      <c r="F49" s="163"/>
      <c r="G49" s="163"/>
      <c r="H49" s="163"/>
      <c r="I49" s="164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</row>
    <row r="50" spans="1:29" ht="17.100000000000001" customHeight="1" thickBot="1" x14ac:dyDescent="0.25">
      <c r="A50" s="165" t="s">
        <v>35</v>
      </c>
      <c r="B50" s="166"/>
      <c r="C50" s="166"/>
      <c r="D50" s="166"/>
      <c r="E50" s="166"/>
      <c r="F50" s="166"/>
      <c r="G50" s="166"/>
      <c r="H50" s="166"/>
      <c r="I50" s="167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1:29" ht="17.100000000000001" customHeight="1" thickTop="1" x14ac:dyDescent="0.2">
      <c r="A51" s="10"/>
      <c r="B51" s="89"/>
      <c r="C51" s="56"/>
      <c r="D51" s="10"/>
      <c r="E51" s="119"/>
      <c r="F51" s="107"/>
      <c r="G51" s="107"/>
      <c r="H51" s="107"/>
      <c r="I51" s="10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9" ht="17.100000000000001" customHeight="1" x14ac:dyDescent="0.2">
      <c r="A52" s="11"/>
      <c r="B52" s="12"/>
      <c r="C52" s="13"/>
      <c r="D52" s="11"/>
      <c r="E52" s="120"/>
      <c r="F52" s="103"/>
      <c r="G52" s="103"/>
      <c r="H52" s="103"/>
      <c r="I52" s="10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9" ht="17.100000000000001" customHeight="1" x14ac:dyDescent="0.2">
      <c r="A53" s="11"/>
      <c r="B53" s="12"/>
      <c r="C53" s="13"/>
      <c r="D53" s="11"/>
      <c r="E53" s="120"/>
      <c r="F53" s="103"/>
      <c r="G53" s="103"/>
      <c r="H53" s="103"/>
      <c r="I53" s="10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9" ht="17.100000000000001" customHeight="1" x14ac:dyDescent="0.2">
      <c r="A54" s="11"/>
      <c r="B54" s="12"/>
      <c r="C54" s="13"/>
      <c r="D54" s="11"/>
      <c r="E54" s="120"/>
      <c r="F54" s="103"/>
      <c r="G54" s="103"/>
      <c r="H54" s="103"/>
      <c r="I54" s="10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9" ht="17.100000000000001" customHeight="1" thickBot="1" x14ac:dyDescent="0.25">
      <c r="A55" s="46"/>
      <c r="B55" s="12"/>
      <c r="C55" s="13"/>
      <c r="D55" s="11"/>
      <c r="E55" s="121"/>
      <c r="F55" s="104"/>
      <c r="G55" s="104"/>
      <c r="H55" s="104"/>
      <c r="I55" s="10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9" s="77" customFormat="1" ht="17.100000000000001" customHeight="1" thickTop="1" thickBot="1" x14ac:dyDescent="0.25">
      <c r="A56" s="189" t="s">
        <v>11</v>
      </c>
      <c r="B56" s="179"/>
      <c r="C56" s="31"/>
      <c r="D56" s="32">
        <f t="shared" ref="D56:I56" si="6">SUM(D51:D55)</f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</row>
    <row r="57" spans="1:29" ht="17.100000000000001" customHeight="1" thickTop="1" thickBot="1" x14ac:dyDescent="0.25">
      <c r="A57" s="168" t="s">
        <v>36</v>
      </c>
      <c r="B57" s="169"/>
      <c r="C57" s="169"/>
      <c r="D57" s="169"/>
      <c r="E57" s="169"/>
      <c r="F57" s="169"/>
      <c r="G57" s="169"/>
      <c r="H57" s="169"/>
      <c r="I57" s="170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ht="17.100000000000001" customHeight="1" thickTop="1" x14ac:dyDescent="0.2">
      <c r="A58" s="10"/>
      <c r="B58" s="89"/>
      <c r="C58" s="56"/>
      <c r="D58" s="10"/>
      <c r="E58" s="119"/>
      <c r="F58" s="107"/>
      <c r="G58" s="107"/>
      <c r="H58" s="107"/>
      <c r="I58" s="10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9" ht="17.100000000000001" customHeight="1" x14ac:dyDescent="0.2">
      <c r="A59" s="11"/>
      <c r="B59" s="12"/>
      <c r="C59" s="13"/>
      <c r="D59" s="11"/>
      <c r="E59" s="120"/>
      <c r="F59" s="103"/>
      <c r="G59" s="103"/>
      <c r="H59" s="103"/>
      <c r="I59" s="10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9" ht="17.100000000000001" customHeight="1" x14ac:dyDescent="0.2">
      <c r="A60" s="11"/>
      <c r="B60" s="12"/>
      <c r="C60" s="13"/>
      <c r="D60" s="11"/>
      <c r="E60" s="120"/>
      <c r="F60" s="103"/>
      <c r="G60" s="103"/>
      <c r="H60" s="103"/>
      <c r="I60" s="10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9" ht="17.100000000000001" customHeight="1" x14ac:dyDescent="0.2">
      <c r="A61" s="11"/>
      <c r="B61" s="12"/>
      <c r="C61" s="13"/>
      <c r="D61" s="11"/>
      <c r="E61" s="120"/>
      <c r="F61" s="103"/>
      <c r="G61" s="103"/>
      <c r="H61" s="103"/>
      <c r="I61" s="10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9" ht="17.100000000000001" customHeight="1" thickBot="1" x14ac:dyDescent="0.25">
      <c r="A62" s="46"/>
      <c r="B62" s="12"/>
      <c r="C62" s="13"/>
      <c r="D62" s="11"/>
      <c r="E62" s="121"/>
      <c r="F62" s="104"/>
      <c r="G62" s="104"/>
      <c r="H62" s="104"/>
      <c r="I62" s="10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9" s="77" customFormat="1" ht="17.100000000000001" customHeight="1" thickTop="1" thickBot="1" x14ac:dyDescent="0.25">
      <c r="A63" s="189" t="s">
        <v>11</v>
      </c>
      <c r="B63" s="179"/>
      <c r="C63" s="31"/>
      <c r="D63" s="32">
        <f t="shared" ref="D63:I63" si="7">SUM(D58:D62)</f>
        <v>0</v>
      </c>
      <c r="E63" s="36">
        <f t="shared" si="7"/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 t="shared" si="7"/>
        <v>0</v>
      </c>
    </row>
    <row r="64" spans="1:29" ht="17.100000000000001" customHeight="1" thickTop="1" x14ac:dyDescent="0.2">
      <c r="A64" s="162" t="s">
        <v>38</v>
      </c>
      <c r="B64" s="163"/>
      <c r="C64" s="163"/>
      <c r="D64" s="163"/>
      <c r="E64" s="163"/>
      <c r="F64" s="163"/>
      <c r="G64" s="163"/>
      <c r="H64" s="163"/>
      <c r="I64" s="164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</row>
    <row r="65" spans="1:29" ht="17.100000000000001" customHeight="1" thickBot="1" x14ac:dyDescent="0.25">
      <c r="A65" s="165" t="s">
        <v>35</v>
      </c>
      <c r="B65" s="166"/>
      <c r="C65" s="166"/>
      <c r="D65" s="166"/>
      <c r="E65" s="166"/>
      <c r="F65" s="166"/>
      <c r="G65" s="166"/>
      <c r="H65" s="166"/>
      <c r="I65" s="167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</row>
    <row r="66" spans="1:29" ht="17.100000000000001" customHeight="1" thickTop="1" x14ac:dyDescent="0.2">
      <c r="A66" s="39"/>
      <c r="B66" s="122"/>
      <c r="C66" s="38"/>
      <c r="D66" s="39"/>
      <c r="E66" s="123"/>
      <c r="F66" s="107"/>
      <c r="G66" s="107"/>
      <c r="H66" s="107"/>
      <c r="I66" s="10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9" ht="17.100000000000001" customHeight="1" x14ac:dyDescent="0.2">
      <c r="A67" s="11"/>
      <c r="B67" s="12"/>
      <c r="C67" s="13"/>
      <c r="D67" s="11"/>
      <c r="E67" s="120"/>
      <c r="F67" s="103"/>
      <c r="G67" s="103"/>
      <c r="H67" s="103"/>
      <c r="I67" s="10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9" ht="17.100000000000001" customHeight="1" x14ac:dyDescent="0.2">
      <c r="A68" s="11"/>
      <c r="B68" s="12"/>
      <c r="C68" s="13"/>
      <c r="D68" s="11"/>
      <c r="E68" s="120"/>
      <c r="F68" s="103"/>
      <c r="G68" s="103"/>
      <c r="H68" s="103"/>
      <c r="I68" s="10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9" ht="17.100000000000001" customHeight="1" x14ac:dyDescent="0.2">
      <c r="A69" s="11"/>
      <c r="B69" s="12"/>
      <c r="C69" s="13"/>
      <c r="D69" s="11"/>
      <c r="E69" s="120"/>
      <c r="F69" s="103"/>
      <c r="G69" s="103"/>
      <c r="H69" s="103"/>
      <c r="I69" s="10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9" ht="17.100000000000001" customHeight="1" thickBot="1" x14ac:dyDescent="0.25">
      <c r="A70" s="46"/>
      <c r="B70" s="12"/>
      <c r="C70" s="13"/>
      <c r="D70" s="11"/>
      <c r="E70" s="121"/>
      <c r="F70" s="104"/>
      <c r="G70" s="104"/>
      <c r="H70" s="104"/>
      <c r="I70" s="10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9" s="77" customFormat="1" ht="17.100000000000001" customHeight="1" thickTop="1" thickBot="1" x14ac:dyDescent="0.25">
      <c r="A71" s="189" t="s">
        <v>11</v>
      </c>
      <c r="B71" s="179"/>
      <c r="C71" s="31"/>
      <c r="D71" s="32">
        <f t="shared" ref="D71:I71" si="8">SUM(D66:D70)</f>
        <v>0</v>
      </c>
      <c r="E71" s="36">
        <f t="shared" si="8"/>
        <v>0</v>
      </c>
      <c r="F71" s="36">
        <f t="shared" si="8"/>
        <v>0</v>
      </c>
      <c r="G71" s="36">
        <f t="shared" si="8"/>
        <v>0</v>
      </c>
      <c r="H71" s="36">
        <f t="shared" si="8"/>
        <v>0</v>
      </c>
      <c r="I71" s="36">
        <f t="shared" si="8"/>
        <v>0</v>
      </c>
    </row>
    <row r="72" spans="1:29" ht="17.100000000000001" customHeight="1" thickTop="1" thickBot="1" x14ac:dyDescent="0.25">
      <c r="A72" s="168" t="s">
        <v>39</v>
      </c>
      <c r="B72" s="169"/>
      <c r="C72" s="169"/>
      <c r="D72" s="169"/>
      <c r="E72" s="169"/>
      <c r="F72" s="169"/>
      <c r="G72" s="169"/>
      <c r="H72" s="169"/>
      <c r="I72" s="170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</row>
    <row r="73" spans="1:29" ht="17.100000000000001" customHeight="1" thickTop="1" x14ac:dyDescent="0.2">
      <c r="A73" s="39"/>
      <c r="B73" s="122"/>
      <c r="C73" s="38"/>
      <c r="D73" s="39"/>
      <c r="E73" s="123"/>
      <c r="F73" s="107"/>
      <c r="G73" s="107"/>
      <c r="H73" s="107"/>
      <c r="I73" s="10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9" ht="17.100000000000001" customHeight="1" x14ac:dyDescent="0.2">
      <c r="A74" s="11"/>
      <c r="B74" s="12"/>
      <c r="C74" s="13"/>
      <c r="D74" s="11"/>
      <c r="E74" s="120"/>
      <c r="F74" s="103"/>
      <c r="G74" s="103"/>
      <c r="H74" s="103"/>
      <c r="I74" s="10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9" ht="17.100000000000001" customHeight="1" x14ac:dyDescent="0.2">
      <c r="A75" s="11"/>
      <c r="B75" s="12"/>
      <c r="C75" s="13"/>
      <c r="D75" s="11"/>
      <c r="E75" s="120"/>
      <c r="F75" s="103"/>
      <c r="G75" s="103"/>
      <c r="H75" s="103"/>
      <c r="I75" s="10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9" ht="17.100000000000001" customHeight="1" x14ac:dyDescent="0.2">
      <c r="A76" s="11"/>
      <c r="B76" s="12"/>
      <c r="C76" s="13"/>
      <c r="D76" s="11"/>
      <c r="E76" s="120"/>
      <c r="F76" s="103"/>
      <c r="G76" s="103"/>
      <c r="H76" s="103"/>
      <c r="I76" s="10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9" ht="17.100000000000001" customHeight="1" thickBot="1" x14ac:dyDescent="0.25">
      <c r="A77" s="46"/>
      <c r="B77" s="12"/>
      <c r="C77" s="13"/>
      <c r="D77" s="11"/>
      <c r="E77" s="121"/>
      <c r="F77" s="104"/>
      <c r="G77" s="104"/>
      <c r="H77" s="104"/>
      <c r="I77" s="10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9" s="77" customFormat="1" ht="17.100000000000001" customHeight="1" thickTop="1" thickBot="1" x14ac:dyDescent="0.25">
      <c r="A78" s="187" t="s">
        <v>11</v>
      </c>
      <c r="B78" s="188"/>
      <c r="C78" s="81"/>
      <c r="D78" s="82">
        <f>SUM(D73:D77)</f>
        <v>0</v>
      </c>
      <c r="E78" s="141"/>
      <c r="F78" s="142"/>
      <c r="G78" s="142"/>
      <c r="H78" s="142"/>
      <c r="I78" s="142"/>
    </row>
    <row r="79" spans="1:29" ht="17.100000000000001" customHeight="1" thickTop="1" x14ac:dyDescent="0.2">
      <c r="A79" s="162" t="s">
        <v>41</v>
      </c>
      <c r="B79" s="163"/>
      <c r="C79" s="163"/>
      <c r="D79" s="163"/>
      <c r="E79" s="163"/>
      <c r="F79" s="163"/>
      <c r="G79" s="163"/>
      <c r="H79" s="163"/>
      <c r="I79" s="164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</row>
    <row r="80" spans="1:29" ht="17.100000000000001" customHeight="1" thickBot="1" x14ac:dyDescent="0.25">
      <c r="A80" s="165" t="s">
        <v>40</v>
      </c>
      <c r="B80" s="166"/>
      <c r="C80" s="166"/>
      <c r="D80" s="166"/>
      <c r="E80" s="166"/>
      <c r="F80" s="166"/>
      <c r="G80" s="166"/>
      <c r="H80" s="166"/>
      <c r="I80" s="167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</row>
    <row r="81" spans="1:29" ht="17.100000000000001" customHeight="1" thickTop="1" x14ac:dyDescent="0.2">
      <c r="A81" s="39"/>
      <c r="B81" s="122"/>
      <c r="C81" s="38"/>
      <c r="D81" s="39"/>
      <c r="E81" s="123"/>
      <c r="F81" s="107"/>
      <c r="G81" s="107"/>
      <c r="H81" s="107"/>
      <c r="I81" s="10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9" ht="17.100000000000001" customHeight="1" x14ac:dyDescent="0.2">
      <c r="A82" s="11"/>
      <c r="B82" s="12"/>
      <c r="C82" s="13"/>
      <c r="D82" s="11"/>
      <c r="E82" s="120"/>
      <c r="F82" s="103"/>
      <c r="G82" s="103"/>
      <c r="H82" s="103"/>
      <c r="I82" s="10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9" ht="17.100000000000001" customHeight="1" x14ac:dyDescent="0.2">
      <c r="A83" s="11"/>
      <c r="B83" s="12"/>
      <c r="C83" s="13"/>
      <c r="D83" s="11"/>
      <c r="E83" s="120"/>
      <c r="F83" s="103"/>
      <c r="G83" s="103"/>
      <c r="H83" s="103"/>
      <c r="I83" s="10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9" ht="17.100000000000001" customHeight="1" x14ac:dyDescent="0.2">
      <c r="A84" s="11"/>
      <c r="B84" s="12"/>
      <c r="C84" s="13"/>
      <c r="D84" s="11"/>
      <c r="E84" s="120"/>
      <c r="F84" s="103"/>
      <c r="G84" s="103"/>
      <c r="H84" s="103"/>
      <c r="I84" s="10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9" ht="17.100000000000001" customHeight="1" thickBot="1" x14ac:dyDescent="0.25">
      <c r="A85" s="46"/>
      <c r="B85" s="12"/>
      <c r="C85" s="13"/>
      <c r="D85" s="11"/>
      <c r="E85" s="121"/>
      <c r="F85" s="104"/>
      <c r="G85" s="104"/>
      <c r="H85" s="104"/>
      <c r="I85" s="10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9" s="77" customFormat="1" ht="17.100000000000001" customHeight="1" thickTop="1" thickBot="1" x14ac:dyDescent="0.25">
      <c r="A86" s="87" t="s">
        <v>11</v>
      </c>
      <c r="B86" s="88"/>
      <c r="C86" s="31"/>
      <c r="D86" s="32">
        <f t="shared" ref="D86:I86" si="9">SUM(D81:D85)</f>
        <v>0</v>
      </c>
      <c r="E86" s="36">
        <f t="shared" si="9"/>
        <v>0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</row>
    <row r="87" spans="1:29" ht="17.100000000000001" customHeight="1" thickTop="1" thickBot="1" x14ac:dyDescent="0.25">
      <c r="A87" s="168" t="s">
        <v>36</v>
      </c>
      <c r="B87" s="169"/>
      <c r="C87" s="169"/>
      <c r="D87" s="169"/>
      <c r="E87" s="169"/>
      <c r="F87" s="169"/>
      <c r="G87" s="169"/>
      <c r="H87" s="169"/>
      <c r="I87" s="170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</row>
    <row r="88" spans="1:29" ht="17.100000000000001" customHeight="1" thickTop="1" x14ac:dyDescent="0.2">
      <c r="A88" s="10"/>
      <c r="B88" s="89"/>
      <c r="C88" s="56"/>
      <c r="D88" s="10"/>
      <c r="E88" s="119"/>
      <c r="F88" s="107"/>
      <c r="G88" s="107"/>
      <c r="H88" s="107"/>
      <c r="I88" s="10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9" ht="17.100000000000001" customHeight="1" x14ac:dyDescent="0.2">
      <c r="A89" s="11"/>
      <c r="B89" s="12"/>
      <c r="C89" s="13"/>
      <c r="D89" s="11"/>
      <c r="E89" s="120"/>
      <c r="F89" s="103"/>
      <c r="G89" s="103"/>
      <c r="H89" s="103"/>
      <c r="I89" s="10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9" ht="17.100000000000001" customHeight="1" x14ac:dyDescent="0.2">
      <c r="A90" s="11"/>
      <c r="B90" s="12"/>
      <c r="C90" s="13"/>
      <c r="D90" s="11"/>
      <c r="E90" s="120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9" ht="17.100000000000001" customHeight="1" x14ac:dyDescent="0.2">
      <c r="A91" s="11"/>
      <c r="B91" s="12"/>
      <c r="C91" s="13"/>
      <c r="D91" s="11"/>
      <c r="E91" s="120"/>
      <c r="F91" s="103"/>
      <c r="G91" s="103"/>
      <c r="H91" s="103"/>
      <c r="I91" s="10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9" ht="17.100000000000001" customHeight="1" thickBot="1" x14ac:dyDescent="0.25">
      <c r="A92" s="46"/>
      <c r="B92" s="12"/>
      <c r="C92" s="13"/>
      <c r="D92" s="11"/>
      <c r="E92" s="121"/>
      <c r="F92" s="104"/>
      <c r="G92" s="104"/>
      <c r="H92" s="104"/>
      <c r="I92" s="10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9" s="77" customFormat="1" ht="17.100000000000001" customHeight="1" thickTop="1" thickBot="1" x14ac:dyDescent="0.25">
      <c r="A93" s="178" t="s">
        <v>11</v>
      </c>
      <c r="B93" s="179"/>
      <c r="C93" s="31"/>
      <c r="D93" s="32">
        <f t="shared" ref="D93:I93" si="10">SUM(D88:D92)</f>
        <v>0</v>
      </c>
      <c r="E93" s="36">
        <f t="shared" si="10"/>
        <v>0</v>
      </c>
      <c r="F93" s="36">
        <f t="shared" si="10"/>
        <v>0</v>
      </c>
      <c r="G93" s="36">
        <f t="shared" si="10"/>
        <v>0</v>
      </c>
      <c r="H93" s="36">
        <f t="shared" si="10"/>
        <v>0</v>
      </c>
      <c r="I93" s="36">
        <f t="shared" si="10"/>
        <v>0</v>
      </c>
    </row>
    <row r="94" spans="1:29" ht="17.100000000000001" customHeight="1" thickTop="1" thickBot="1" x14ac:dyDescent="0.25">
      <c r="A94" s="168" t="s">
        <v>34</v>
      </c>
      <c r="B94" s="169"/>
      <c r="C94" s="169"/>
      <c r="D94" s="169"/>
      <c r="E94" s="169"/>
      <c r="F94" s="169"/>
      <c r="G94" s="169"/>
      <c r="H94" s="169"/>
      <c r="I94" s="170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</row>
    <row r="95" spans="1:29" ht="17.100000000000001" customHeight="1" thickTop="1" thickBot="1" x14ac:dyDescent="0.25">
      <c r="A95" s="127"/>
      <c r="B95" s="128" t="s">
        <v>19</v>
      </c>
      <c r="C95" s="129"/>
      <c r="D95" s="68"/>
      <c r="E95" s="123"/>
      <c r="F95" s="107"/>
      <c r="G95" s="107"/>
      <c r="H95" s="107"/>
      <c r="I95" s="10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9" s="71" customFormat="1" ht="17.100000000000001" customHeight="1" thickTop="1" thickBot="1" x14ac:dyDescent="0.25">
      <c r="A96" s="216" t="s">
        <v>14</v>
      </c>
      <c r="B96" s="217"/>
      <c r="C96" s="143"/>
      <c r="D96" s="138">
        <f t="shared" ref="D96:I96" si="11">D13+D20+D27+D34+D41+D48+D56+D63+D71+D78+D86+D93+D95</f>
        <v>0</v>
      </c>
      <c r="E96" s="138">
        <f t="shared" si="11"/>
        <v>0</v>
      </c>
      <c r="F96" s="138">
        <f t="shared" si="11"/>
        <v>0</v>
      </c>
      <c r="G96" s="138">
        <f t="shared" si="11"/>
        <v>0</v>
      </c>
      <c r="H96" s="138">
        <f t="shared" si="11"/>
        <v>0</v>
      </c>
      <c r="I96" s="138">
        <f t="shared" si="11"/>
        <v>0</v>
      </c>
    </row>
    <row r="97" spans="1:29" ht="17.100000000000001" customHeight="1" thickTop="1" x14ac:dyDescent="0.2">
      <c r="A97" s="209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spans="1:29" ht="48.75" customHeight="1" x14ac:dyDescent="0.2">
      <c r="A98" s="219" t="s">
        <v>57</v>
      </c>
      <c r="B98" s="219"/>
      <c r="C98" s="219"/>
      <c r="D98" s="219"/>
      <c r="E98" s="219"/>
      <c r="F98" s="219"/>
      <c r="G98" s="219"/>
      <c r="H98" s="175">
        <f>G96</f>
        <v>0</v>
      </c>
      <c r="I98" s="175"/>
      <c r="J98" s="159"/>
      <c r="K98" s="159"/>
      <c r="L98" s="15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9" ht="31.5" customHeight="1" x14ac:dyDescent="0.2">
      <c r="A99" s="220" t="s">
        <v>47</v>
      </c>
      <c r="B99" s="220"/>
      <c r="C99" s="220"/>
      <c r="D99" s="220"/>
      <c r="E99" s="220"/>
      <c r="F99" s="220"/>
      <c r="G99" s="220"/>
      <c r="H99" s="175"/>
      <c r="I99" s="175"/>
      <c r="J99" s="159"/>
      <c r="K99" s="159"/>
      <c r="L99" s="15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9" ht="30.75" customHeight="1" x14ac:dyDescent="0.2">
      <c r="A100" s="220" t="s">
        <v>58</v>
      </c>
      <c r="B100" s="220"/>
      <c r="C100" s="220"/>
      <c r="D100" s="220"/>
      <c r="E100" s="220"/>
      <c r="F100" s="220"/>
      <c r="G100" s="220"/>
      <c r="H100" s="175" t="e">
        <f>(E96/D96)*100</f>
        <v>#DIV/0!</v>
      </c>
      <c r="I100" s="175"/>
      <c r="J100" s="159"/>
      <c r="K100" s="159"/>
      <c r="L100" s="15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9" ht="45.75" customHeight="1" x14ac:dyDescent="0.2">
      <c r="A101" s="220" t="s">
        <v>61</v>
      </c>
      <c r="B101" s="220"/>
      <c r="C101" s="220"/>
      <c r="D101" s="220"/>
      <c r="E101" s="220"/>
      <c r="F101" s="220"/>
      <c r="G101" s="220"/>
      <c r="H101" s="175" t="e">
        <f>(F96/D96)*100</f>
        <v>#DIV/0!</v>
      </c>
      <c r="I101" s="175"/>
      <c r="J101" s="159"/>
      <c r="K101" s="159"/>
      <c r="L101" s="15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9" ht="51.75" customHeight="1" x14ac:dyDescent="0.2">
      <c r="A102" s="219" t="s">
        <v>52</v>
      </c>
      <c r="B102" s="219"/>
      <c r="C102" s="219"/>
      <c r="D102" s="219"/>
      <c r="E102" s="219"/>
      <c r="F102" s="219"/>
      <c r="G102" s="219"/>
      <c r="H102" s="161" t="e">
        <f>H96*100/D96</f>
        <v>#DIV/0!</v>
      </c>
      <c r="I102" s="161"/>
      <c r="J102" s="158"/>
      <c r="K102" s="158"/>
      <c r="L102" s="15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9" ht="44.25" customHeight="1" x14ac:dyDescent="0.2">
      <c r="A103" s="219" t="s">
        <v>49</v>
      </c>
      <c r="B103" s="219"/>
      <c r="C103" s="219"/>
      <c r="D103" s="219"/>
      <c r="E103" s="219"/>
      <c r="F103" s="219"/>
      <c r="G103" s="219"/>
      <c r="H103" s="161" t="e">
        <f>I96/D96*100</f>
        <v>#DIV/0!</v>
      </c>
      <c r="I103" s="161"/>
      <c r="J103" s="158"/>
      <c r="K103" s="158"/>
      <c r="L103" s="15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9" ht="17.100000000000001" customHeight="1" x14ac:dyDescent="0.2">
      <c r="E104" s="155"/>
      <c r="Y104" s="145"/>
      <c r="Z104" s="145"/>
      <c r="AA104" s="145"/>
      <c r="AB104" s="145"/>
      <c r="AC104" s="145"/>
    </row>
    <row r="105" spans="1:29" ht="17.100000000000001" customHeight="1" x14ac:dyDescent="0.2">
      <c r="E105" s="155"/>
      <c r="Y105" s="145"/>
      <c r="Z105" s="145"/>
      <c r="AA105" s="145"/>
      <c r="AB105" s="145"/>
      <c r="AC105" s="145"/>
    </row>
    <row r="106" spans="1:29" ht="17.100000000000001" customHeight="1" x14ac:dyDescent="0.2">
      <c r="E106" s="155"/>
    </row>
    <row r="107" spans="1:29" ht="17.100000000000001" customHeight="1" x14ac:dyDescent="0.2">
      <c r="E107" s="155"/>
    </row>
    <row r="108" spans="1:29" ht="17.100000000000001" customHeight="1" x14ac:dyDescent="0.2">
      <c r="E108" s="155"/>
    </row>
    <row r="109" spans="1:29" ht="17.100000000000001" customHeight="1" x14ac:dyDescent="0.2">
      <c r="E109" s="155"/>
    </row>
    <row r="110" spans="1:29" ht="17.100000000000001" customHeight="1" x14ac:dyDescent="0.2">
      <c r="E110" s="155"/>
    </row>
    <row r="111" spans="1:29" ht="17.100000000000001" customHeight="1" x14ac:dyDescent="0.2">
      <c r="E111" s="155"/>
    </row>
    <row r="112" spans="1:29" ht="17.100000000000001" customHeight="1" x14ac:dyDescent="0.2">
      <c r="E112" s="155"/>
    </row>
    <row r="113" spans="5:5" ht="17.100000000000001" customHeight="1" x14ac:dyDescent="0.2">
      <c r="E113" s="155"/>
    </row>
    <row r="114" spans="5:5" ht="17.100000000000001" customHeight="1" x14ac:dyDescent="0.2">
      <c r="E114" s="155"/>
    </row>
    <row r="115" spans="5:5" ht="17.100000000000001" customHeight="1" x14ac:dyDescent="0.2">
      <c r="E115" s="155"/>
    </row>
    <row r="116" spans="5:5" ht="17.100000000000001" customHeight="1" x14ac:dyDescent="0.2">
      <c r="E116" s="155"/>
    </row>
    <row r="117" spans="5:5" ht="17.100000000000001" customHeight="1" x14ac:dyDescent="0.2">
      <c r="E117" s="155"/>
    </row>
    <row r="118" spans="5:5" ht="17.100000000000001" customHeight="1" x14ac:dyDescent="0.2">
      <c r="E118" s="155"/>
    </row>
    <row r="119" spans="5:5" ht="17.100000000000001" customHeight="1" x14ac:dyDescent="0.2">
      <c r="E119" s="155"/>
    </row>
    <row r="120" spans="5:5" ht="17.100000000000001" customHeight="1" x14ac:dyDescent="0.2">
      <c r="E120" s="155"/>
    </row>
    <row r="121" spans="5:5" ht="17.100000000000001" customHeight="1" x14ac:dyDescent="0.2">
      <c r="E121" s="155"/>
    </row>
    <row r="122" spans="5:5" ht="17.100000000000001" customHeight="1" x14ac:dyDescent="0.2">
      <c r="E122" s="155"/>
    </row>
    <row r="123" spans="5:5" ht="17.100000000000001" customHeight="1" x14ac:dyDescent="0.2">
      <c r="E123" s="155"/>
    </row>
    <row r="124" spans="5:5" ht="17.100000000000001" customHeight="1" x14ac:dyDescent="0.2">
      <c r="E124" s="155"/>
    </row>
    <row r="125" spans="5:5" ht="17.100000000000001" customHeight="1" x14ac:dyDescent="0.2">
      <c r="E125" s="155"/>
    </row>
    <row r="126" spans="5:5" ht="17.100000000000001" customHeight="1" x14ac:dyDescent="0.2">
      <c r="E126" s="155"/>
    </row>
    <row r="127" spans="5:5" ht="17.100000000000001" customHeight="1" x14ac:dyDescent="0.2">
      <c r="E127" s="155"/>
    </row>
    <row r="128" spans="5:5" ht="17.100000000000001" customHeight="1" x14ac:dyDescent="0.2">
      <c r="E128" s="155"/>
    </row>
    <row r="129" spans="5:5" ht="17.100000000000001" customHeight="1" x14ac:dyDescent="0.2">
      <c r="E129" s="155"/>
    </row>
    <row r="130" spans="5:5" ht="17.100000000000001" customHeight="1" x14ac:dyDescent="0.2">
      <c r="E130" s="155"/>
    </row>
    <row r="131" spans="5:5" ht="17.100000000000001" customHeight="1" x14ac:dyDescent="0.2">
      <c r="E131" s="155"/>
    </row>
    <row r="132" spans="5:5" ht="17.100000000000001" customHeight="1" x14ac:dyDescent="0.2">
      <c r="E132" s="155"/>
    </row>
    <row r="133" spans="5:5" ht="17.100000000000001" customHeight="1" x14ac:dyDescent="0.2">
      <c r="E133" s="155"/>
    </row>
    <row r="134" spans="5:5" ht="17.100000000000001" customHeight="1" x14ac:dyDescent="0.2">
      <c r="E134" s="155"/>
    </row>
    <row r="135" spans="5:5" ht="17.100000000000001" customHeight="1" x14ac:dyDescent="0.2">
      <c r="E135" s="155"/>
    </row>
    <row r="136" spans="5:5" ht="17.100000000000001" customHeight="1" x14ac:dyDescent="0.2">
      <c r="E136" s="155"/>
    </row>
    <row r="137" spans="5:5" ht="17.100000000000001" customHeight="1" x14ac:dyDescent="0.2">
      <c r="E137" s="155"/>
    </row>
    <row r="138" spans="5:5" ht="17.100000000000001" customHeight="1" x14ac:dyDescent="0.2">
      <c r="E138" s="155"/>
    </row>
    <row r="139" spans="5:5" ht="17.100000000000001" customHeight="1" x14ac:dyDescent="0.2">
      <c r="E139" s="155"/>
    </row>
    <row r="140" spans="5:5" ht="17.100000000000001" customHeight="1" x14ac:dyDescent="0.2">
      <c r="E140" s="155"/>
    </row>
    <row r="141" spans="5:5" ht="17.100000000000001" customHeight="1" x14ac:dyDescent="0.2">
      <c r="E141" s="155"/>
    </row>
    <row r="142" spans="5:5" ht="17.100000000000001" customHeight="1" x14ac:dyDescent="0.2">
      <c r="E142" s="155"/>
    </row>
    <row r="143" spans="5:5" ht="17.100000000000001" customHeight="1" x14ac:dyDescent="0.2">
      <c r="E143" s="155"/>
    </row>
    <row r="144" spans="5:5" ht="17.100000000000001" customHeight="1" x14ac:dyDescent="0.2">
      <c r="E144" s="155"/>
    </row>
    <row r="145" spans="5:5" ht="17.100000000000001" customHeight="1" x14ac:dyDescent="0.2">
      <c r="E145" s="155"/>
    </row>
    <row r="146" spans="5:5" ht="17.100000000000001" customHeight="1" x14ac:dyDescent="0.2">
      <c r="E146" s="155"/>
    </row>
    <row r="147" spans="5:5" ht="17.100000000000001" customHeight="1" x14ac:dyDescent="0.2">
      <c r="E147" s="155"/>
    </row>
    <row r="148" spans="5:5" ht="17.100000000000001" customHeight="1" x14ac:dyDescent="0.2">
      <c r="E148" s="155"/>
    </row>
    <row r="149" spans="5:5" ht="17.100000000000001" customHeight="1" x14ac:dyDescent="0.2">
      <c r="E149" s="155"/>
    </row>
    <row r="150" spans="5:5" ht="17.100000000000001" customHeight="1" x14ac:dyDescent="0.2">
      <c r="E150" s="155"/>
    </row>
    <row r="151" spans="5:5" ht="17.100000000000001" customHeight="1" x14ac:dyDescent="0.2">
      <c r="E151" s="155"/>
    </row>
    <row r="152" spans="5:5" ht="17.100000000000001" customHeight="1" x14ac:dyDescent="0.2">
      <c r="E152" s="155"/>
    </row>
    <row r="153" spans="5:5" ht="17.100000000000001" customHeight="1" x14ac:dyDescent="0.2">
      <c r="E153" s="155"/>
    </row>
    <row r="154" spans="5:5" ht="17.100000000000001" customHeight="1" x14ac:dyDescent="0.2">
      <c r="E154" s="155"/>
    </row>
    <row r="155" spans="5:5" ht="17.100000000000001" customHeight="1" x14ac:dyDescent="0.2">
      <c r="E155" s="155"/>
    </row>
    <row r="156" spans="5:5" ht="17.100000000000001" customHeight="1" x14ac:dyDescent="0.2">
      <c r="E156" s="155"/>
    </row>
    <row r="157" spans="5:5" ht="17.100000000000001" customHeight="1" x14ac:dyDescent="0.2">
      <c r="E157" s="155"/>
    </row>
    <row r="158" spans="5:5" ht="17.100000000000001" customHeight="1" x14ac:dyDescent="0.2">
      <c r="E158" s="155"/>
    </row>
    <row r="159" spans="5:5" ht="17.100000000000001" customHeight="1" x14ac:dyDescent="0.2">
      <c r="E159" s="155"/>
    </row>
    <row r="160" spans="5:5" x14ac:dyDescent="0.2">
      <c r="E160" s="155"/>
    </row>
    <row r="161" spans="5:5" x14ac:dyDescent="0.2">
      <c r="E161" s="155"/>
    </row>
    <row r="162" spans="5:5" x14ac:dyDescent="0.2">
      <c r="E162" s="155"/>
    </row>
    <row r="163" spans="5:5" x14ac:dyDescent="0.2">
      <c r="E163" s="155"/>
    </row>
    <row r="164" spans="5:5" x14ac:dyDescent="0.2">
      <c r="E164" s="155"/>
    </row>
    <row r="165" spans="5:5" x14ac:dyDescent="0.2">
      <c r="E165" s="155"/>
    </row>
    <row r="166" spans="5:5" x14ac:dyDescent="0.2">
      <c r="E166" s="155"/>
    </row>
    <row r="167" spans="5:5" x14ac:dyDescent="0.2">
      <c r="E167" s="155"/>
    </row>
    <row r="168" spans="5:5" x14ac:dyDescent="0.2">
      <c r="E168" s="155"/>
    </row>
    <row r="169" spans="5:5" x14ac:dyDescent="0.2">
      <c r="E169" s="155"/>
    </row>
    <row r="170" spans="5:5" x14ac:dyDescent="0.2">
      <c r="E170" s="155"/>
    </row>
    <row r="171" spans="5:5" x14ac:dyDescent="0.2">
      <c r="E171" s="155"/>
    </row>
    <row r="172" spans="5:5" x14ac:dyDescent="0.2">
      <c r="E172" s="155"/>
    </row>
    <row r="173" spans="5:5" x14ac:dyDescent="0.2">
      <c r="E173" s="155"/>
    </row>
    <row r="174" spans="5:5" x14ac:dyDescent="0.2">
      <c r="E174" s="155"/>
    </row>
    <row r="175" spans="5:5" x14ac:dyDescent="0.2">
      <c r="E175" s="155"/>
    </row>
    <row r="176" spans="5:5" x14ac:dyDescent="0.2">
      <c r="E176" s="155"/>
    </row>
    <row r="177" spans="5:5" x14ac:dyDescent="0.2">
      <c r="E177" s="155"/>
    </row>
    <row r="178" spans="5:5" x14ac:dyDescent="0.2">
      <c r="E178" s="155"/>
    </row>
    <row r="179" spans="5:5" x14ac:dyDescent="0.2">
      <c r="E179" s="155"/>
    </row>
    <row r="180" spans="5:5" x14ac:dyDescent="0.2">
      <c r="E180" s="155"/>
    </row>
    <row r="181" spans="5:5" x14ac:dyDescent="0.2">
      <c r="E181" s="155"/>
    </row>
    <row r="182" spans="5:5" x14ac:dyDescent="0.2">
      <c r="E182" s="155"/>
    </row>
    <row r="183" spans="5:5" x14ac:dyDescent="0.2">
      <c r="E183" s="155"/>
    </row>
    <row r="184" spans="5:5" x14ac:dyDescent="0.2">
      <c r="E184" s="155"/>
    </row>
    <row r="185" spans="5:5" x14ac:dyDescent="0.2">
      <c r="E185" s="155"/>
    </row>
    <row r="186" spans="5:5" x14ac:dyDescent="0.2">
      <c r="E186" s="155"/>
    </row>
    <row r="187" spans="5:5" x14ac:dyDescent="0.2">
      <c r="E187" s="155"/>
    </row>
    <row r="188" spans="5:5" x14ac:dyDescent="0.2">
      <c r="E188" s="155"/>
    </row>
    <row r="189" spans="5:5" x14ac:dyDescent="0.2">
      <c r="E189" s="155"/>
    </row>
    <row r="190" spans="5:5" x14ac:dyDescent="0.2">
      <c r="E190" s="155"/>
    </row>
    <row r="191" spans="5:5" x14ac:dyDescent="0.2">
      <c r="E191" s="155"/>
    </row>
    <row r="192" spans="5:5" x14ac:dyDescent="0.2">
      <c r="E192" s="155"/>
    </row>
    <row r="193" spans="5:5" x14ac:dyDescent="0.2">
      <c r="E193" s="155"/>
    </row>
    <row r="194" spans="5:5" x14ac:dyDescent="0.2">
      <c r="E194" s="155"/>
    </row>
    <row r="195" spans="5:5" x14ac:dyDescent="0.2">
      <c r="E195" s="155"/>
    </row>
    <row r="196" spans="5:5" x14ac:dyDescent="0.2">
      <c r="E196" s="155"/>
    </row>
    <row r="197" spans="5:5" x14ac:dyDescent="0.2">
      <c r="E197" s="155"/>
    </row>
    <row r="198" spans="5:5" x14ac:dyDescent="0.2">
      <c r="E198" s="155"/>
    </row>
    <row r="199" spans="5:5" x14ac:dyDescent="0.2">
      <c r="E199" s="155"/>
    </row>
    <row r="200" spans="5:5" x14ac:dyDescent="0.2">
      <c r="E200" s="155"/>
    </row>
    <row r="201" spans="5:5" x14ac:dyDescent="0.2">
      <c r="E201" s="155"/>
    </row>
    <row r="202" spans="5:5" x14ac:dyDescent="0.2">
      <c r="E202" s="155"/>
    </row>
    <row r="203" spans="5:5" x14ac:dyDescent="0.2">
      <c r="E203" s="155"/>
    </row>
    <row r="204" spans="5:5" x14ac:dyDescent="0.2">
      <c r="E204" s="155"/>
    </row>
    <row r="205" spans="5:5" x14ac:dyDescent="0.2">
      <c r="E205" s="155"/>
    </row>
    <row r="206" spans="5:5" x14ac:dyDescent="0.2">
      <c r="E206" s="155"/>
    </row>
    <row r="207" spans="5:5" x14ac:dyDescent="0.2">
      <c r="E207" s="155"/>
    </row>
    <row r="208" spans="5:5" x14ac:dyDescent="0.2">
      <c r="E208" s="155"/>
    </row>
    <row r="209" spans="5:5" x14ac:dyDescent="0.2">
      <c r="E209" s="155"/>
    </row>
    <row r="210" spans="5:5" x14ac:dyDescent="0.2">
      <c r="E210" s="155"/>
    </row>
    <row r="211" spans="5:5" x14ac:dyDescent="0.2">
      <c r="E211" s="155"/>
    </row>
    <row r="212" spans="5:5" x14ac:dyDescent="0.2">
      <c r="E212" s="155"/>
    </row>
    <row r="213" spans="5:5" x14ac:dyDescent="0.2">
      <c r="E213" s="155"/>
    </row>
    <row r="214" spans="5:5" x14ac:dyDescent="0.2">
      <c r="E214" s="155"/>
    </row>
    <row r="215" spans="5:5" x14ac:dyDescent="0.2">
      <c r="E215" s="155"/>
    </row>
    <row r="216" spans="5:5" x14ac:dyDescent="0.2">
      <c r="E216" s="155"/>
    </row>
    <row r="217" spans="5:5" x14ac:dyDescent="0.2">
      <c r="E217" s="155"/>
    </row>
    <row r="218" spans="5:5" x14ac:dyDescent="0.2">
      <c r="E218" s="155"/>
    </row>
    <row r="219" spans="5:5" x14ac:dyDescent="0.2">
      <c r="E219" s="155"/>
    </row>
    <row r="220" spans="5:5" x14ac:dyDescent="0.2">
      <c r="E220" s="155"/>
    </row>
    <row r="221" spans="5:5" x14ac:dyDescent="0.2">
      <c r="E221" s="155"/>
    </row>
    <row r="222" spans="5:5" x14ac:dyDescent="0.2">
      <c r="E222" s="155"/>
    </row>
    <row r="223" spans="5:5" x14ac:dyDescent="0.2">
      <c r="E223" s="155"/>
    </row>
    <row r="224" spans="5:5" x14ac:dyDescent="0.2">
      <c r="E224" s="155"/>
    </row>
    <row r="225" spans="5:5" x14ac:dyDescent="0.2">
      <c r="E225" s="155"/>
    </row>
    <row r="226" spans="5:5" x14ac:dyDescent="0.2">
      <c r="E226" s="155"/>
    </row>
    <row r="227" spans="5:5" x14ac:dyDescent="0.2">
      <c r="E227" s="155"/>
    </row>
    <row r="228" spans="5:5" x14ac:dyDescent="0.2">
      <c r="E228" s="155"/>
    </row>
    <row r="229" spans="5:5" x14ac:dyDescent="0.2">
      <c r="E229" s="155"/>
    </row>
    <row r="230" spans="5:5" x14ac:dyDescent="0.2">
      <c r="E230" s="155"/>
    </row>
    <row r="231" spans="5:5" x14ac:dyDescent="0.2">
      <c r="E231" s="155"/>
    </row>
    <row r="232" spans="5:5" x14ac:dyDescent="0.2">
      <c r="E232" s="155"/>
    </row>
    <row r="233" spans="5:5" x14ac:dyDescent="0.2">
      <c r="E233" s="155"/>
    </row>
    <row r="234" spans="5:5" x14ac:dyDescent="0.2">
      <c r="E234" s="155"/>
    </row>
    <row r="235" spans="5:5" x14ac:dyDescent="0.2">
      <c r="E235" s="155"/>
    </row>
    <row r="236" spans="5:5" x14ac:dyDescent="0.2">
      <c r="E236" s="155"/>
    </row>
    <row r="237" spans="5:5" x14ac:dyDescent="0.2">
      <c r="E237" s="155"/>
    </row>
    <row r="238" spans="5:5" x14ac:dyDescent="0.2">
      <c r="E238" s="155"/>
    </row>
    <row r="239" spans="5:5" x14ac:dyDescent="0.2">
      <c r="E239" s="155"/>
    </row>
    <row r="240" spans="5:5" x14ac:dyDescent="0.2">
      <c r="E240" s="155"/>
    </row>
    <row r="241" spans="5:5" x14ac:dyDescent="0.2">
      <c r="E241" s="155"/>
    </row>
    <row r="242" spans="5:5" x14ac:dyDescent="0.2">
      <c r="E242" s="155"/>
    </row>
    <row r="243" spans="5:5" x14ac:dyDescent="0.2">
      <c r="E243" s="155"/>
    </row>
    <row r="244" spans="5:5" x14ac:dyDescent="0.2">
      <c r="E244" s="155"/>
    </row>
    <row r="245" spans="5:5" x14ac:dyDescent="0.2">
      <c r="E245" s="155"/>
    </row>
    <row r="246" spans="5:5" x14ac:dyDescent="0.2">
      <c r="E246" s="155"/>
    </row>
    <row r="247" spans="5:5" x14ac:dyDescent="0.2">
      <c r="E247" s="155"/>
    </row>
    <row r="248" spans="5:5" x14ac:dyDescent="0.2">
      <c r="E248" s="155"/>
    </row>
    <row r="249" spans="5:5" x14ac:dyDescent="0.2">
      <c r="E249" s="155"/>
    </row>
    <row r="250" spans="5:5" x14ac:dyDescent="0.2">
      <c r="E250" s="155"/>
    </row>
    <row r="251" spans="5:5" x14ac:dyDescent="0.2">
      <c r="E251" s="155"/>
    </row>
    <row r="252" spans="5:5" x14ac:dyDescent="0.2">
      <c r="E252" s="155"/>
    </row>
    <row r="253" spans="5:5" x14ac:dyDescent="0.2">
      <c r="E253" s="155"/>
    </row>
    <row r="254" spans="5:5" x14ac:dyDescent="0.2">
      <c r="E254" s="155"/>
    </row>
    <row r="255" spans="5:5" x14ac:dyDescent="0.2">
      <c r="E255" s="155"/>
    </row>
    <row r="256" spans="5:5" x14ac:dyDescent="0.2">
      <c r="E256" s="155"/>
    </row>
    <row r="257" spans="5:5" x14ac:dyDescent="0.2">
      <c r="E257" s="155"/>
    </row>
  </sheetData>
  <mergeCells count="44">
    <mergeCell ref="A7:I7"/>
    <mergeCell ref="A98:G98"/>
    <mergeCell ref="H98:I98"/>
    <mergeCell ref="A14:I14"/>
    <mergeCell ref="A21:I21"/>
    <mergeCell ref="A28:I28"/>
    <mergeCell ref="A35:I35"/>
    <mergeCell ref="A27:B27"/>
    <mergeCell ref="A34:B34"/>
    <mergeCell ref="A41:B41"/>
    <mergeCell ref="A87:I87"/>
    <mergeCell ref="A94:I94"/>
    <mergeCell ref="A57:I57"/>
    <mergeCell ref="A96:B96"/>
    <mergeCell ref="A97:L97"/>
    <mergeCell ref="A48:B48"/>
    <mergeCell ref="A1:G1"/>
    <mergeCell ref="A2:B2"/>
    <mergeCell ref="A99:G99"/>
    <mergeCell ref="A100:G100"/>
    <mergeCell ref="A101:G101"/>
    <mergeCell ref="A42:I42"/>
    <mergeCell ref="A49:I49"/>
    <mergeCell ref="A50:I50"/>
    <mergeCell ref="A64:I64"/>
    <mergeCell ref="A65:I65"/>
    <mergeCell ref="E3:I4"/>
    <mergeCell ref="A13:B13"/>
    <mergeCell ref="A20:B20"/>
    <mergeCell ref="A72:I72"/>
    <mergeCell ref="A79:I79"/>
    <mergeCell ref="A80:I80"/>
    <mergeCell ref="A102:G102"/>
    <mergeCell ref="A103:G103"/>
    <mergeCell ref="H99:I99"/>
    <mergeCell ref="H100:I100"/>
    <mergeCell ref="H101:I101"/>
    <mergeCell ref="H102:I102"/>
    <mergeCell ref="H103:I103"/>
    <mergeCell ref="A56:B56"/>
    <mergeCell ref="A63:B63"/>
    <mergeCell ref="A71:B71"/>
    <mergeCell ref="A78:B78"/>
    <mergeCell ref="A93:B93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3" manualBreakCount="3">
    <brk id="20" max="8" man="1"/>
    <brk id="48" max="8" man="1"/>
    <brk id="7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Y279"/>
  <sheetViews>
    <sheetView tabSelected="1" view="pageBreakPreview" topLeftCell="A101" zoomScaleNormal="100" zoomScaleSheetLayoutView="100" workbookViewId="0">
      <selection activeCell="AF107" sqref="AF107"/>
    </sheetView>
  </sheetViews>
  <sheetFormatPr defaultColWidth="9.140625" defaultRowHeight="15" x14ac:dyDescent="0.2"/>
  <cols>
    <col min="1" max="1" width="6.7109375" style="1" customWidth="1"/>
    <col min="2" max="2" width="48.42578125" style="2" customWidth="1"/>
    <col min="3" max="3" width="12.42578125" style="3" customWidth="1"/>
    <col min="4" max="5" width="3.7109375" style="2" customWidth="1"/>
    <col min="6" max="6" width="5.7109375" style="2" customWidth="1"/>
    <col min="7" max="7" width="4.28515625" style="2" customWidth="1"/>
    <col min="8" max="8" width="4.7109375" style="2" customWidth="1"/>
    <col min="9" max="9" width="4.42578125" style="2" customWidth="1"/>
    <col min="10" max="11" width="5" style="2" customWidth="1"/>
    <col min="12" max="14" width="3.7109375" style="2" customWidth="1"/>
    <col min="15" max="15" width="4.7109375" style="2" customWidth="1"/>
    <col min="16" max="16" width="4" style="2" customWidth="1"/>
    <col min="17" max="17" width="4.140625" style="2" customWidth="1"/>
    <col min="18" max="18" width="3.85546875" style="2" customWidth="1"/>
    <col min="19" max="19" width="4.140625" style="2" customWidth="1"/>
    <col min="20" max="20" width="3.85546875" style="2" customWidth="1"/>
    <col min="21" max="21" width="5" style="2" customWidth="1"/>
    <col min="22" max="22" width="3.85546875" style="2" customWidth="1"/>
    <col min="23" max="23" width="5" style="2" customWidth="1"/>
    <col min="24" max="24" width="3.7109375" style="2" customWidth="1"/>
    <col min="25" max="25" width="5.28515625" style="2" customWidth="1"/>
    <col min="26" max="26" width="2.140625" style="2" customWidth="1"/>
    <col min="27" max="16384" width="9.140625" style="2"/>
  </cols>
  <sheetData>
    <row r="1" spans="1:25" ht="64.5" customHeight="1" x14ac:dyDescent="0.2">
      <c r="A1" s="221"/>
      <c r="B1" s="149"/>
      <c r="C1" s="222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223" t="s">
        <v>252</v>
      </c>
      <c r="S1" s="223"/>
      <c r="T1" s="223"/>
      <c r="U1" s="223"/>
      <c r="V1" s="223"/>
      <c r="W1" s="223"/>
      <c r="X1" s="223"/>
      <c r="Y1" s="223"/>
    </row>
    <row r="2" spans="1:25" ht="15" customHeight="1" x14ac:dyDescent="0.2">
      <c r="A2" s="224" t="s">
        <v>67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</row>
    <row r="3" spans="1:25" ht="15" customHeight="1" x14ac:dyDescent="0.2">
      <c r="A3" s="225" t="s">
        <v>63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</row>
    <row r="4" spans="1:25" ht="15" customHeight="1" x14ac:dyDescent="0.2">
      <c r="A4" s="225" t="s">
        <v>64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</row>
    <row r="5" spans="1:25" ht="15" customHeight="1" x14ac:dyDescent="0.2">
      <c r="A5" s="225" t="s">
        <v>65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</row>
    <row r="6" spans="1:25" ht="15" customHeight="1" x14ac:dyDescent="0.2">
      <c r="A6" s="226" t="s">
        <v>66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</row>
    <row r="7" spans="1:25" ht="15" customHeight="1" x14ac:dyDescent="0.2">
      <c r="A7" s="225" t="s">
        <v>145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</row>
    <row r="8" spans="1:25" ht="15" customHeight="1" x14ac:dyDescent="0.2">
      <c r="A8" s="225" t="s">
        <v>251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</row>
    <row r="9" spans="1:25" ht="15" customHeight="1" thickBot="1" x14ac:dyDescent="0.25">
      <c r="A9" s="226" t="s">
        <v>68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</row>
    <row r="10" spans="1:25" ht="12.95" customHeight="1" thickTop="1" thickBot="1" x14ac:dyDescent="0.25">
      <c r="A10" s="221"/>
      <c r="B10" s="149"/>
      <c r="C10" s="222"/>
      <c r="D10" s="149"/>
      <c r="E10" s="227"/>
      <c r="F10" s="228" t="s">
        <v>3</v>
      </c>
      <c r="G10" s="229"/>
      <c r="H10" s="229"/>
      <c r="I10" s="229"/>
      <c r="J10" s="229"/>
      <c r="K10" s="229"/>
      <c r="L10" s="229"/>
      <c r="M10" s="230"/>
      <c r="N10" s="231" t="s">
        <v>0</v>
      </c>
      <c r="O10" s="232"/>
      <c r="P10" s="232"/>
      <c r="Q10" s="232"/>
      <c r="R10" s="231" t="s">
        <v>1</v>
      </c>
      <c r="S10" s="232"/>
      <c r="T10" s="232"/>
      <c r="U10" s="232"/>
      <c r="V10" s="231" t="s">
        <v>2</v>
      </c>
      <c r="W10" s="232"/>
      <c r="X10" s="232"/>
      <c r="Y10" s="232"/>
    </row>
    <row r="11" spans="1:25" ht="16.5" customHeight="1" thickTop="1" thickBot="1" x14ac:dyDescent="0.25">
      <c r="A11" s="221"/>
      <c r="B11" s="149"/>
      <c r="C11" s="222"/>
      <c r="D11" s="149"/>
      <c r="E11" s="227"/>
      <c r="F11" s="233"/>
      <c r="G11" s="234"/>
      <c r="H11" s="234"/>
      <c r="I11" s="234"/>
      <c r="J11" s="234"/>
      <c r="K11" s="234"/>
      <c r="L11" s="234"/>
      <c r="M11" s="235"/>
      <c r="N11" s="236" t="s">
        <v>4</v>
      </c>
      <c r="O11" s="236"/>
      <c r="P11" s="236" t="s">
        <v>5</v>
      </c>
      <c r="Q11" s="236"/>
      <c r="R11" s="236" t="s">
        <v>6</v>
      </c>
      <c r="S11" s="236"/>
      <c r="T11" s="236" t="s">
        <v>7</v>
      </c>
      <c r="U11" s="236"/>
      <c r="V11" s="237" t="s">
        <v>8</v>
      </c>
      <c r="W11" s="237"/>
      <c r="X11" s="231" t="s">
        <v>9</v>
      </c>
      <c r="Y11" s="238"/>
    </row>
    <row r="12" spans="1:25" s="76" customFormat="1" ht="157.5" customHeight="1" thickTop="1" thickBot="1" x14ac:dyDescent="0.25">
      <c r="A12" s="239" t="s">
        <v>10</v>
      </c>
      <c r="B12" s="240" t="s">
        <v>21</v>
      </c>
      <c r="C12" s="241" t="s">
        <v>56</v>
      </c>
      <c r="D12" s="242" t="s">
        <v>43</v>
      </c>
      <c r="E12" s="242" t="s">
        <v>44</v>
      </c>
      <c r="F12" s="242" t="s">
        <v>11</v>
      </c>
      <c r="G12" s="243" t="s">
        <v>253</v>
      </c>
      <c r="H12" s="244" t="s">
        <v>254</v>
      </c>
      <c r="I12" s="244" t="s">
        <v>255</v>
      </c>
      <c r="J12" s="244" t="s">
        <v>256</v>
      </c>
      <c r="K12" s="244" t="s">
        <v>257</v>
      </c>
      <c r="L12" s="242" t="s">
        <v>258</v>
      </c>
      <c r="M12" s="245" t="s">
        <v>259</v>
      </c>
      <c r="N12" s="243" t="s">
        <v>12</v>
      </c>
      <c r="O12" s="246" t="s">
        <v>18</v>
      </c>
      <c r="P12" s="243" t="s">
        <v>12</v>
      </c>
      <c r="Q12" s="246" t="s">
        <v>18</v>
      </c>
      <c r="R12" s="243" t="s">
        <v>12</v>
      </c>
      <c r="S12" s="246" t="s">
        <v>18</v>
      </c>
      <c r="T12" s="243" t="s">
        <v>12</v>
      </c>
      <c r="U12" s="246" t="s">
        <v>18</v>
      </c>
      <c r="V12" s="243" t="s">
        <v>12</v>
      </c>
      <c r="W12" s="247" t="s">
        <v>18</v>
      </c>
      <c r="X12" s="248" t="s">
        <v>12</v>
      </c>
      <c r="Y12" s="247" t="s">
        <v>18</v>
      </c>
    </row>
    <row r="13" spans="1:25" s="72" customFormat="1" ht="16.5" thickTop="1" thickBot="1" x14ac:dyDescent="0.25">
      <c r="A13" s="249">
        <v>1</v>
      </c>
      <c r="B13" s="249">
        <v>2</v>
      </c>
      <c r="C13" s="249">
        <v>3</v>
      </c>
      <c r="D13" s="249">
        <v>5</v>
      </c>
      <c r="E13" s="249">
        <v>6</v>
      </c>
      <c r="F13" s="249">
        <v>7</v>
      </c>
      <c r="G13" s="249">
        <v>8</v>
      </c>
      <c r="H13" s="249">
        <v>9</v>
      </c>
      <c r="I13" s="249">
        <v>10</v>
      </c>
      <c r="J13" s="249">
        <v>11</v>
      </c>
      <c r="K13" s="249">
        <v>12</v>
      </c>
      <c r="L13" s="249">
        <v>13</v>
      </c>
      <c r="M13" s="249">
        <v>14</v>
      </c>
      <c r="N13" s="250">
        <v>15</v>
      </c>
      <c r="O13" s="251">
        <v>16</v>
      </c>
      <c r="P13" s="250">
        <v>17</v>
      </c>
      <c r="Q13" s="251">
        <v>18</v>
      </c>
      <c r="R13" s="250">
        <v>19</v>
      </c>
      <c r="S13" s="251">
        <v>20</v>
      </c>
      <c r="T13" s="250">
        <v>21</v>
      </c>
      <c r="U13" s="251">
        <v>22</v>
      </c>
      <c r="V13" s="250">
        <v>23</v>
      </c>
      <c r="W13" s="251">
        <v>24</v>
      </c>
      <c r="X13" s="250">
        <v>25</v>
      </c>
      <c r="Y13" s="251">
        <v>26</v>
      </c>
    </row>
    <row r="14" spans="1:25" s="77" customFormat="1" ht="17.100000000000001" customHeight="1" thickTop="1" thickBot="1" x14ac:dyDescent="0.25">
      <c r="A14" s="252" t="s">
        <v>234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</row>
    <row r="15" spans="1:25" ht="17.100000000000001" customHeight="1" thickTop="1" x14ac:dyDescent="0.2">
      <c r="A15" s="254">
        <v>1</v>
      </c>
      <c r="B15" s="255" t="s">
        <v>72</v>
      </c>
      <c r="C15" s="256" t="s">
        <v>152</v>
      </c>
      <c r="D15" s="257"/>
      <c r="E15" s="257" t="s">
        <v>146</v>
      </c>
      <c r="F15" s="258">
        <f t="shared" ref="F15:F49" si="0">SUM(G15:M15)</f>
        <v>30</v>
      </c>
      <c r="G15" s="259"/>
      <c r="H15" s="260">
        <v>30</v>
      </c>
      <c r="I15" s="260"/>
      <c r="J15" s="260"/>
      <c r="K15" s="260"/>
      <c r="L15" s="260"/>
      <c r="M15" s="260"/>
      <c r="N15" s="259"/>
      <c r="O15" s="261">
        <v>30</v>
      </c>
      <c r="P15" s="259"/>
      <c r="Q15" s="261"/>
      <c r="R15" s="259"/>
      <c r="S15" s="261"/>
      <c r="T15" s="259"/>
      <c r="U15" s="261"/>
      <c r="V15" s="259"/>
      <c r="W15" s="261"/>
      <c r="X15" s="259"/>
      <c r="Y15" s="261"/>
    </row>
    <row r="16" spans="1:25" ht="17.100000000000001" customHeight="1" x14ac:dyDescent="0.2">
      <c r="A16" s="262">
        <v>2</v>
      </c>
      <c r="B16" s="263" t="s">
        <v>88</v>
      </c>
      <c r="C16" s="264" t="s">
        <v>153</v>
      </c>
      <c r="D16" s="265" t="s">
        <v>147</v>
      </c>
      <c r="E16" s="265"/>
      <c r="F16" s="266">
        <f t="shared" si="0"/>
        <v>30</v>
      </c>
      <c r="G16" s="267">
        <v>30</v>
      </c>
      <c r="H16" s="268"/>
      <c r="I16" s="269"/>
      <c r="J16" s="268"/>
      <c r="K16" s="268"/>
      <c r="L16" s="268"/>
      <c r="M16" s="268"/>
      <c r="N16" s="267"/>
      <c r="O16" s="270"/>
      <c r="P16" s="267">
        <v>30</v>
      </c>
      <c r="Q16" s="270"/>
      <c r="R16" s="267"/>
      <c r="S16" s="270"/>
      <c r="T16" s="267"/>
      <c r="U16" s="270"/>
      <c r="V16" s="267"/>
      <c r="W16" s="270"/>
      <c r="X16" s="267"/>
      <c r="Y16" s="270"/>
    </row>
    <row r="17" spans="1:25" ht="17.100000000000001" customHeight="1" x14ac:dyDescent="0.2">
      <c r="A17" s="271">
        <v>3</v>
      </c>
      <c r="B17" s="272" t="s">
        <v>75</v>
      </c>
      <c r="C17" s="273" t="s">
        <v>154</v>
      </c>
      <c r="D17" s="274"/>
      <c r="E17" s="274" t="s">
        <v>146</v>
      </c>
      <c r="F17" s="266">
        <f t="shared" si="0"/>
        <v>15</v>
      </c>
      <c r="G17" s="275"/>
      <c r="H17" s="276"/>
      <c r="I17" s="269"/>
      <c r="J17" s="276">
        <v>15</v>
      </c>
      <c r="K17" s="276"/>
      <c r="L17" s="276"/>
      <c r="M17" s="276"/>
      <c r="N17" s="275"/>
      <c r="O17" s="160">
        <v>15</v>
      </c>
      <c r="P17" s="275"/>
      <c r="Q17" s="160"/>
      <c r="R17" s="275"/>
      <c r="S17" s="160"/>
      <c r="T17" s="275"/>
      <c r="U17" s="160"/>
      <c r="V17" s="275"/>
      <c r="W17" s="160"/>
      <c r="X17" s="275"/>
      <c r="Y17" s="160"/>
    </row>
    <row r="18" spans="1:25" ht="17.100000000000001" customHeight="1" x14ac:dyDescent="0.2">
      <c r="A18" s="262">
        <v>4</v>
      </c>
      <c r="B18" s="277" t="s">
        <v>233</v>
      </c>
      <c r="C18" s="264" t="s">
        <v>188</v>
      </c>
      <c r="D18" s="265"/>
      <c r="E18" s="278" t="s">
        <v>151</v>
      </c>
      <c r="F18" s="266">
        <f>SUM(G18:M18)</f>
        <v>15</v>
      </c>
      <c r="G18" s="279"/>
      <c r="H18" s="268"/>
      <c r="I18" s="268">
        <v>15</v>
      </c>
      <c r="J18" s="268"/>
      <c r="K18" s="280"/>
      <c r="L18" s="280"/>
      <c r="M18" s="270"/>
      <c r="N18" s="279"/>
      <c r="O18" s="281"/>
      <c r="P18" s="267"/>
      <c r="Q18" s="270"/>
      <c r="R18" s="267"/>
      <c r="S18" s="270"/>
      <c r="T18" s="267"/>
      <c r="U18" s="270"/>
      <c r="V18" s="267"/>
      <c r="W18" s="270"/>
      <c r="X18" s="267"/>
      <c r="Y18" s="270">
        <v>15</v>
      </c>
    </row>
    <row r="19" spans="1:25" ht="17.100000000000001" customHeight="1" thickBot="1" x14ac:dyDescent="0.25">
      <c r="A19" s="262">
        <v>5</v>
      </c>
      <c r="B19" s="277" t="s">
        <v>102</v>
      </c>
      <c r="C19" s="264" t="s">
        <v>189</v>
      </c>
      <c r="D19" s="265"/>
      <c r="E19" s="278" t="s">
        <v>151</v>
      </c>
      <c r="F19" s="266">
        <f>SUM(G19:M19)</f>
        <v>15</v>
      </c>
      <c r="G19" s="279">
        <v>15</v>
      </c>
      <c r="H19" s="268"/>
      <c r="I19" s="268"/>
      <c r="J19" s="268"/>
      <c r="K19" s="280"/>
      <c r="L19" s="280"/>
      <c r="M19" s="270"/>
      <c r="N19" s="279"/>
      <c r="O19" s="281"/>
      <c r="P19" s="267"/>
      <c r="Q19" s="270"/>
      <c r="R19" s="267"/>
      <c r="S19" s="270"/>
      <c r="T19" s="267"/>
      <c r="U19" s="270"/>
      <c r="V19" s="267"/>
      <c r="W19" s="270"/>
      <c r="X19" s="267">
        <v>15</v>
      </c>
      <c r="Y19" s="270"/>
    </row>
    <row r="20" spans="1:25" s="77" customFormat="1" ht="17.100000000000001" customHeight="1" thickTop="1" thickBot="1" x14ac:dyDescent="0.25">
      <c r="A20" s="282" t="s">
        <v>11</v>
      </c>
      <c r="B20" s="283"/>
      <c r="C20" s="284"/>
      <c r="D20" s="285"/>
      <c r="E20" s="285"/>
      <c r="F20" s="286">
        <f t="shared" ref="F20:K20" si="1">SUM(F15:F19)</f>
        <v>105</v>
      </c>
      <c r="G20" s="287">
        <f t="shared" si="1"/>
        <v>45</v>
      </c>
      <c r="H20" s="288">
        <f t="shared" si="1"/>
        <v>30</v>
      </c>
      <c r="I20" s="288">
        <f t="shared" si="1"/>
        <v>15</v>
      </c>
      <c r="J20" s="288">
        <f t="shared" si="1"/>
        <v>15</v>
      </c>
      <c r="K20" s="288">
        <f t="shared" si="1"/>
        <v>0</v>
      </c>
      <c r="L20" s="288">
        <f ca="1">SUM(L15:L20)</f>
        <v>0</v>
      </c>
      <c r="M20" s="289">
        <f t="shared" ref="M20:R20" si="2">SUM(M15:M19)</f>
        <v>0</v>
      </c>
      <c r="N20" s="287">
        <f t="shared" si="2"/>
        <v>0</v>
      </c>
      <c r="O20" s="289">
        <f t="shared" si="2"/>
        <v>45</v>
      </c>
      <c r="P20" s="287">
        <f t="shared" si="2"/>
        <v>30</v>
      </c>
      <c r="Q20" s="289">
        <f t="shared" si="2"/>
        <v>0</v>
      </c>
      <c r="R20" s="287">
        <f t="shared" si="2"/>
        <v>0</v>
      </c>
      <c r="S20" s="289">
        <f ca="1">SUM(S15:S20)</f>
        <v>0</v>
      </c>
      <c r="T20" s="287">
        <f>SUM(T15:T19)</f>
        <v>0</v>
      </c>
      <c r="U20" s="289">
        <f ca="1">SUM(U15:U20)</f>
        <v>0</v>
      </c>
      <c r="V20" s="287">
        <f ca="1">SUM(V15:V20)</f>
        <v>0</v>
      </c>
      <c r="W20" s="289">
        <f ca="1">SUM(W15:W20)</f>
        <v>0</v>
      </c>
      <c r="X20" s="287">
        <f>SUM(X15:X19)</f>
        <v>15</v>
      </c>
      <c r="Y20" s="289">
        <f>SUM(Y15:Y19)</f>
        <v>15</v>
      </c>
    </row>
    <row r="21" spans="1:25" s="77" customFormat="1" ht="17.100000000000001" customHeight="1" thickTop="1" thickBot="1" x14ac:dyDescent="0.25">
      <c r="A21" s="252" t="s">
        <v>235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</row>
    <row r="22" spans="1:25" ht="17.100000000000001" customHeight="1" thickTop="1" x14ac:dyDescent="0.2">
      <c r="A22" s="262">
        <v>6</v>
      </c>
      <c r="B22" s="290" t="s">
        <v>69</v>
      </c>
      <c r="C22" s="264" t="s">
        <v>155</v>
      </c>
      <c r="D22" s="265"/>
      <c r="E22" s="291" t="s">
        <v>146</v>
      </c>
      <c r="F22" s="266">
        <f t="shared" si="0"/>
        <v>15</v>
      </c>
      <c r="G22" s="267">
        <v>15</v>
      </c>
      <c r="H22" s="268"/>
      <c r="I22" s="269"/>
      <c r="J22" s="268"/>
      <c r="K22" s="268"/>
      <c r="L22" s="268"/>
      <c r="M22" s="268"/>
      <c r="N22" s="267">
        <v>15</v>
      </c>
      <c r="O22" s="270"/>
      <c r="P22" s="267"/>
      <c r="Q22" s="270"/>
      <c r="R22" s="267"/>
      <c r="S22" s="270"/>
      <c r="T22" s="267"/>
      <c r="U22" s="270"/>
      <c r="V22" s="267"/>
      <c r="W22" s="270"/>
      <c r="X22" s="267"/>
      <c r="Y22" s="270"/>
    </row>
    <row r="23" spans="1:25" ht="17.100000000000001" customHeight="1" x14ac:dyDescent="0.2">
      <c r="A23" s="271">
        <v>7</v>
      </c>
      <c r="B23" s="292" t="s">
        <v>125</v>
      </c>
      <c r="C23" s="273" t="s">
        <v>157</v>
      </c>
      <c r="D23" s="274" t="s">
        <v>146</v>
      </c>
      <c r="E23" s="293"/>
      <c r="F23" s="294">
        <f t="shared" si="0"/>
        <v>30</v>
      </c>
      <c r="G23" s="275"/>
      <c r="H23" s="276">
        <v>30</v>
      </c>
      <c r="I23" s="269"/>
      <c r="J23" s="276"/>
      <c r="K23" s="276"/>
      <c r="L23" s="276"/>
      <c r="M23" s="276"/>
      <c r="N23" s="275"/>
      <c r="O23" s="160">
        <v>30</v>
      </c>
      <c r="P23" s="275"/>
      <c r="Q23" s="160"/>
      <c r="R23" s="275"/>
      <c r="S23" s="160"/>
      <c r="T23" s="275"/>
      <c r="U23" s="160"/>
      <c r="V23" s="275"/>
      <c r="W23" s="160"/>
      <c r="X23" s="275"/>
      <c r="Y23" s="160"/>
    </row>
    <row r="24" spans="1:25" ht="17.100000000000001" customHeight="1" x14ac:dyDescent="0.2">
      <c r="A24" s="271">
        <v>8</v>
      </c>
      <c r="B24" s="295" t="s">
        <v>77</v>
      </c>
      <c r="C24" s="296" t="s">
        <v>158</v>
      </c>
      <c r="D24" s="297" t="s">
        <v>147</v>
      </c>
      <c r="E24" s="298"/>
      <c r="F24" s="294">
        <f t="shared" si="0"/>
        <v>30</v>
      </c>
      <c r="G24" s="299"/>
      <c r="H24" s="300">
        <v>30</v>
      </c>
      <c r="I24" s="269"/>
      <c r="J24" s="300"/>
      <c r="K24" s="300"/>
      <c r="L24" s="300"/>
      <c r="M24" s="300"/>
      <c r="N24" s="299"/>
      <c r="O24" s="301"/>
      <c r="P24" s="299"/>
      <c r="Q24" s="301">
        <v>30</v>
      </c>
      <c r="R24" s="299"/>
      <c r="S24" s="301"/>
      <c r="T24" s="299"/>
      <c r="U24" s="301"/>
      <c r="V24" s="299"/>
      <c r="W24" s="301"/>
      <c r="X24" s="299"/>
      <c r="Y24" s="301"/>
    </row>
    <row r="25" spans="1:25" ht="17.100000000000001" customHeight="1" x14ac:dyDescent="0.2">
      <c r="A25" s="271">
        <v>9</v>
      </c>
      <c r="B25" s="295" t="s">
        <v>126</v>
      </c>
      <c r="C25" s="296" t="s">
        <v>159</v>
      </c>
      <c r="D25" s="297" t="s">
        <v>148</v>
      </c>
      <c r="E25" s="298"/>
      <c r="F25" s="294">
        <f t="shared" si="0"/>
        <v>30</v>
      </c>
      <c r="G25" s="299"/>
      <c r="H25" s="300">
        <v>30</v>
      </c>
      <c r="I25" s="269"/>
      <c r="J25" s="300"/>
      <c r="K25" s="300"/>
      <c r="L25" s="300"/>
      <c r="M25" s="300"/>
      <c r="N25" s="299"/>
      <c r="O25" s="301"/>
      <c r="P25" s="299"/>
      <c r="Q25" s="301"/>
      <c r="R25" s="299"/>
      <c r="S25" s="301">
        <v>30</v>
      </c>
      <c r="T25" s="299"/>
      <c r="U25" s="301"/>
      <c r="V25" s="299"/>
      <c r="W25" s="301"/>
      <c r="X25" s="299"/>
      <c r="Y25" s="301"/>
    </row>
    <row r="26" spans="1:25" ht="17.100000000000001" customHeight="1" x14ac:dyDescent="0.2">
      <c r="A26" s="271">
        <v>10</v>
      </c>
      <c r="B26" s="295" t="s">
        <v>127</v>
      </c>
      <c r="C26" s="296" t="s">
        <v>160</v>
      </c>
      <c r="D26" s="297" t="s">
        <v>149</v>
      </c>
      <c r="E26" s="298"/>
      <c r="F26" s="294">
        <f t="shared" si="0"/>
        <v>30</v>
      </c>
      <c r="G26" s="299"/>
      <c r="H26" s="300">
        <v>30</v>
      </c>
      <c r="I26" s="269"/>
      <c r="J26" s="300"/>
      <c r="K26" s="300"/>
      <c r="L26" s="300"/>
      <c r="M26" s="300"/>
      <c r="N26" s="299"/>
      <c r="O26" s="301"/>
      <c r="P26" s="299"/>
      <c r="Q26" s="301"/>
      <c r="R26" s="299"/>
      <c r="S26" s="301"/>
      <c r="T26" s="299"/>
      <c r="U26" s="301">
        <v>30</v>
      </c>
      <c r="V26" s="299"/>
      <c r="W26" s="301"/>
      <c r="X26" s="299"/>
      <c r="Y26" s="301"/>
    </row>
    <row r="27" spans="1:25" ht="17.100000000000001" customHeight="1" x14ac:dyDescent="0.2">
      <c r="A27" s="271">
        <v>11</v>
      </c>
      <c r="B27" s="295" t="s">
        <v>128</v>
      </c>
      <c r="C27" s="296" t="s">
        <v>161</v>
      </c>
      <c r="D27" s="297" t="s">
        <v>150</v>
      </c>
      <c r="E27" s="298"/>
      <c r="F27" s="294">
        <f t="shared" si="0"/>
        <v>30</v>
      </c>
      <c r="G27" s="299"/>
      <c r="H27" s="300">
        <v>30</v>
      </c>
      <c r="I27" s="269"/>
      <c r="J27" s="300"/>
      <c r="K27" s="300"/>
      <c r="L27" s="300"/>
      <c r="M27" s="300"/>
      <c r="N27" s="299"/>
      <c r="O27" s="301"/>
      <c r="P27" s="299"/>
      <c r="Q27" s="301"/>
      <c r="R27" s="299"/>
      <c r="S27" s="301"/>
      <c r="T27" s="299"/>
      <c r="U27" s="301"/>
      <c r="V27" s="299"/>
      <c r="W27" s="301">
        <v>30</v>
      </c>
      <c r="X27" s="299"/>
      <c r="Y27" s="301"/>
    </row>
    <row r="28" spans="1:25" ht="17.100000000000001" customHeight="1" x14ac:dyDescent="0.2">
      <c r="A28" s="271">
        <v>12</v>
      </c>
      <c r="B28" s="295" t="s">
        <v>129</v>
      </c>
      <c r="C28" s="296" t="s">
        <v>162</v>
      </c>
      <c r="D28" s="297" t="s">
        <v>151</v>
      </c>
      <c r="E28" s="298"/>
      <c r="F28" s="294">
        <f t="shared" si="0"/>
        <v>30</v>
      </c>
      <c r="G28" s="299"/>
      <c r="H28" s="300">
        <v>30</v>
      </c>
      <c r="I28" s="269"/>
      <c r="J28" s="300"/>
      <c r="K28" s="300"/>
      <c r="L28" s="300"/>
      <c r="M28" s="300"/>
      <c r="N28" s="299"/>
      <c r="O28" s="301"/>
      <c r="P28" s="299"/>
      <c r="Q28" s="301"/>
      <c r="R28" s="299"/>
      <c r="S28" s="301"/>
      <c r="T28" s="299"/>
      <c r="U28" s="301"/>
      <c r="V28" s="299"/>
      <c r="W28" s="301"/>
      <c r="X28" s="299"/>
      <c r="Y28" s="301">
        <v>30</v>
      </c>
    </row>
    <row r="29" spans="1:25" ht="17.100000000000001" customHeight="1" x14ac:dyDescent="0.2">
      <c r="A29" s="271">
        <v>13</v>
      </c>
      <c r="B29" s="295" t="s">
        <v>78</v>
      </c>
      <c r="C29" s="296" t="s">
        <v>163</v>
      </c>
      <c r="D29" s="297"/>
      <c r="E29" s="298" t="s">
        <v>146</v>
      </c>
      <c r="F29" s="294">
        <f t="shared" si="0"/>
        <v>15</v>
      </c>
      <c r="G29" s="299"/>
      <c r="H29" s="300">
        <v>15</v>
      </c>
      <c r="I29" s="276"/>
      <c r="J29" s="300"/>
      <c r="K29" s="300"/>
      <c r="L29" s="300"/>
      <c r="M29" s="300"/>
      <c r="N29" s="299"/>
      <c r="O29" s="301">
        <v>15</v>
      </c>
      <c r="P29" s="299"/>
      <c r="Q29" s="301"/>
      <c r="R29" s="299"/>
      <c r="S29" s="301"/>
      <c r="T29" s="299"/>
      <c r="U29" s="301"/>
      <c r="V29" s="299"/>
      <c r="W29" s="301"/>
      <c r="X29" s="299"/>
      <c r="Y29" s="301"/>
    </row>
    <row r="30" spans="1:25" ht="17.100000000000001" customHeight="1" x14ac:dyDescent="0.2">
      <c r="A30" s="271">
        <v>14</v>
      </c>
      <c r="B30" s="295" t="s">
        <v>79</v>
      </c>
      <c r="C30" s="296" t="s">
        <v>164</v>
      </c>
      <c r="D30" s="297"/>
      <c r="E30" s="298" t="s">
        <v>147</v>
      </c>
      <c r="F30" s="294">
        <f t="shared" si="0"/>
        <v>15</v>
      </c>
      <c r="G30" s="299"/>
      <c r="H30" s="300">
        <v>15</v>
      </c>
      <c r="I30" s="276"/>
      <c r="J30" s="300"/>
      <c r="K30" s="300"/>
      <c r="L30" s="300"/>
      <c r="M30" s="300"/>
      <c r="N30" s="299"/>
      <c r="O30" s="301"/>
      <c r="P30" s="299"/>
      <c r="Q30" s="301">
        <v>15</v>
      </c>
      <c r="R30" s="299"/>
      <c r="S30" s="301"/>
      <c r="T30" s="299"/>
      <c r="U30" s="301"/>
      <c r="V30" s="299"/>
      <c r="W30" s="301"/>
      <c r="X30" s="299"/>
      <c r="Y30" s="301"/>
    </row>
    <row r="31" spans="1:25" ht="17.100000000000001" customHeight="1" x14ac:dyDescent="0.2">
      <c r="A31" s="271">
        <v>15</v>
      </c>
      <c r="B31" s="295" t="s">
        <v>80</v>
      </c>
      <c r="C31" s="296" t="s">
        <v>166</v>
      </c>
      <c r="D31" s="297"/>
      <c r="E31" s="298" t="s">
        <v>148</v>
      </c>
      <c r="F31" s="294">
        <f t="shared" si="0"/>
        <v>15</v>
      </c>
      <c r="G31" s="299"/>
      <c r="H31" s="300">
        <v>15</v>
      </c>
      <c r="I31" s="276"/>
      <c r="J31" s="300"/>
      <c r="K31" s="300"/>
      <c r="L31" s="300"/>
      <c r="M31" s="300"/>
      <c r="N31" s="299"/>
      <c r="O31" s="301"/>
      <c r="P31" s="299"/>
      <c r="Q31" s="301"/>
      <c r="R31" s="299"/>
      <c r="S31" s="301">
        <v>15</v>
      </c>
      <c r="T31" s="299"/>
      <c r="U31" s="301"/>
      <c r="V31" s="299"/>
      <c r="W31" s="301"/>
      <c r="X31" s="299"/>
      <c r="Y31" s="301"/>
    </row>
    <row r="32" spans="1:25" ht="17.100000000000001" customHeight="1" x14ac:dyDescent="0.2">
      <c r="A32" s="271">
        <v>16</v>
      </c>
      <c r="B32" s="295" t="s">
        <v>81</v>
      </c>
      <c r="C32" s="296" t="s">
        <v>167</v>
      </c>
      <c r="D32" s="297"/>
      <c r="E32" s="298" t="s">
        <v>149</v>
      </c>
      <c r="F32" s="294">
        <f t="shared" si="0"/>
        <v>15</v>
      </c>
      <c r="G32" s="299"/>
      <c r="H32" s="300">
        <v>15</v>
      </c>
      <c r="I32" s="276"/>
      <c r="J32" s="300"/>
      <c r="K32" s="300"/>
      <c r="L32" s="300"/>
      <c r="M32" s="300"/>
      <c r="N32" s="299"/>
      <c r="O32" s="301"/>
      <c r="P32" s="299"/>
      <c r="Q32" s="301"/>
      <c r="R32" s="299"/>
      <c r="S32" s="301"/>
      <c r="T32" s="299"/>
      <c r="U32" s="301">
        <v>15</v>
      </c>
      <c r="V32" s="299"/>
      <c r="W32" s="301"/>
      <c r="X32" s="299"/>
      <c r="Y32" s="301"/>
    </row>
    <row r="33" spans="1:25" ht="17.100000000000001" customHeight="1" x14ac:dyDescent="0.2">
      <c r="A33" s="271">
        <v>17</v>
      </c>
      <c r="B33" s="295" t="s">
        <v>70</v>
      </c>
      <c r="C33" s="296" t="s">
        <v>165</v>
      </c>
      <c r="D33" s="297"/>
      <c r="E33" s="298" t="s">
        <v>146</v>
      </c>
      <c r="F33" s="294">
        <f t="shared" si="0"/>
        <v>30</v>
      </c>
      <c r="G33" s="299"/>
      <c r="H33" s="300">
        <v>30</v>
      </c>
      <c r="I33" s="276"/>
      <c r="J33" s="300"/>
      <c r="K33" s="300"/>
      <c r="L33" s="300"/>
      <c r="M33" s="300"/>
      <c r="N33" s="299"/>
      <c r="O33" s="301">
        <v>30</v>
      </c>
      <c r="P33" s="299"/>
      <c r="Q33" s="301"/>
      <c r="R33" s="299"/>
      <c r="S33" s="301"/>
      <c r="T33" s="299"/>
      <c r="U33" s="301"/>
      <c r="V33" s="299"/>
      <c r="W33" s="301"/>
      <c r="X33" s="299"/>
      <c r="Y33" s="301"/>
    </row>
    <row r="34" spans="1:25" ht="17.100000000000001" customHeight="1" x14ac:dyDescent="0.2">
      <c r="A34" s="271">
        <v>18</v>
      </c>
      <c r="B34" s="295" t="s">
        <v>99</v>
      </c>
      <c r="C34" s="296" t="s">
        <v>168</v>
      </c>
      <c r="D34" s="297"/>
      <c r="E34" s="298" t="s">
        <v>150</v>
      </c>
      <c r="F34" s="294">
        <f t="shared" si="0"/>
        <v>30</v>
      </c>
      <c r="G34" s="299"/>
      <c r="H34" s="300">
        <v>30</v>
      </c>
      <c r="I34" s="276"/>
      <c r="J34" s="300"/>
      <c r="K34" s="300"/>
      <c r="L34" s="300"/>
      <c r="M34" s="300"/>
      <c r="N34" s="299"/>
      <c r="O34" s="301"/>
      <c r="P34" s="299"/>
      <c r="Q34" s="301"/>
      <c r="R34" s="299"/>
      <c r="S34" s="301"/>
      <c r="T34" s="299"/>
      <c r="U34" s="301"/>
      <c r="V34" s="299"/>
      <c r="W34" s="301">
        <v>30</v>
      </c>
      <c r="X34" s="299"/>
      <c r="Y34" s="301"/>
    </row>
    <row r="35" spans="1:25" ht="17.100000000000001" customHeight="1" x14ac:dyDescent="0.2">
      <c r="A35" s="271">
        <v>19</v>
      </c>
      <c r="B35" s="295" t="s">
        <v>101</v>
      </c>
      <c r="C35" s="296" t="s">
        <v>169</v>
      </c>
      <c r="D35" s="297"/>
      <c r="E35" s="298" t="s">
        <v>151</v>
      </c>
      <c r="F35" s="294">
        <f t="shared" si="0"/>
        <v>30</v>
      </c>
      <c r="G35" s="299"/>
      <c r="H35" s="300">
        <v>30</v>
      </c>
      <c r="I35" s="276"/>
      <c r="J35" s="300"/>
      <c r="K35" s="300"/>
      <c r="L35" s="300"/>
      <c r="M35" s="300"/>
      <c r="N35" s="299"/>
      <c r="O35" s="301"/>
      <c r="P35" s="299"/>
      <c r="Q35" s="301"/>
      <c r="R35" s="299"/>
      <c r="S35" s="301"/>
      <c r="T35" s="299"/>
      <c r="U35" s="301"/>
      <c r="V35" s="299"/>
      <c r="W35" s="301"/>
      <c r="X35" s="299"/>
      <c r="Y35" s="301">
        <v>30</v>
      </c>
    </row>
    <row r="36" spans="1:25" ht="17.100000000000001" customHeight="1" x14ac:dyDescent="0.2">
      <c r="A36" s="271">
        <v>20</v>
      </c>
      <c r="B36" s="295" t="s">
        <v>89</v>
      </c>
      <c r="C36" s="296" t="s">
        <v>170</v>
      </c>
      <c r="D36" s="297"/>
      <c r="E36" s="298" t="s">
        <v>146</v>
      </c>
      <c r="F36" s="294">
        <f t="shared" si="0"/>
        <v>15</v>
      </c>
      <c r="G36" s="299"/>
      <c r="H36" s="300">
        <v>15</v>
      </c>
      <c r="I36" s="276"/>
      <c r="J36" s="300"/>
      <c r="K36" s="300"/>
      <c r="L36" s="300"/>
      <c r="M36" s="300"/>
      <c r="N36" s="299"/>
      <c r="O36" s="301">
        <v>15</v>
      </c>
      <c r="P36" s="299"/>
      <c r="Q36" s="301"/>
      <c r="R36" s="299"/>
      <c r="S36" s="301"/>
      <c r="T36" s="299"/>
      <c r="U36" s="301"/>
      <c r="V36" s="299"/>
      <c r="W36" s="301"/>
      <c r="X36" s="299"/>
      <c r="Y36" s="301"/>
    </row>
    <row r="37" spans="1:25" ht="17.100000000000001" customHeight="1" x14ac:dyDescent="0.2">
      <c r="A37" s="271">
        <v>21</v>
      </c>
      <c r="B37" s="295" t="s">
        <v>96</v>
      </c>
      <c r="C37" s="296" t="s">
        <v>171</v>
      </c>
      <c r="D37" s="297"/>
      <c r="E37" s="298" t="s">
        <v>148</v>
      </c>
      <c r="F37" s="294">
        <f t="shared" si="0"/>
        <v>30</v>
      </c>
      <c r="G37" s="299"/>
      <c r="H37" s="300">
        <v>30</v>
      </c>
      <c r="I37" s="276"/>
      <c r="J37" s="300"/>
      <c r="K37" s="300"/>
      <c r="L37" s="300"/>
      <c r="M37" s="300"/>
      <c r="N37" s="299"/>
      <c r="O37" s="301"/>
      <c r="P37" s="299"/>
      <c r="Q37" s="301"/>
      <c r="R37" s="299"/>
      <c r="S37" s="301">
        <v>30</v>
      </c>
      <c r="T37" s="299"/>
      <c r="U37" s="301"/>
      <c r="V37" s="299"/>
      <c r="W37" s="301"/>
      <c r="X37" s="299"/>
      <c r="Y37" s="301"/>
    </row>
    <row r="38" spans="1:25" ht="17.100000000000001" customHeight="1" x14ac:dyDescent="0.2">
      <c r="A38" s="271">
        <v>22</v>
      </c>
      <c r="B38" s="272" t="s">
        <v>82</v>
      </c>
      <c r="C38" s="273" t="s">
        <v>172</v>
      </c>
      <c r="D38" s="274"/>
      <c r="E38" s="274" t="s">
        <v>149</v>
      </c>
      <c r="F38" s="294">
        <f t="shared" si="0"/>
        <v>30</v>
      </c>
      <c r="G38" s="275"/>
      <c r="H38" s="276">
        <v>30</v>
      </c>
      <c r="I38" s="276"/>
      <c r="J38" s="276"/>
      <c r="K38" s="276"/>
      <c r="L38" s="276"/>
      <c r="M38" s="276"/>
      <c r="N38" s="275"/>
      <c r="O38" s="160"/>
      <c r="P38" s="275"/>
      <c r="Q38" s="160"/>
      <c r="R38" s="275"/>
      <c r="S38" s="160"/>
      <c r="T38" s="275"/>
      <c r="U38" s="160">
        <v>30</v>
      </c>
      <c r="V38" s="275"/>
      <c r="W38" s="160"/>
      <c r="X38" s="275"/>
      <c r="Y38" s="160"/>
    </row>
    <row r="39" spans="1:25" ht="17.100000000000001" customHeight="1" x14ac:dyDescent="0.2">
      <c r="A39" s="271">
        <v>23</v>
      </c>
      <c r="B39" s="295" t="s">
        <v>71</v>
      </c>
      <c r="C39" s="296" t="s">
        <v>173</v>
      </c>
      <c r="D39" s="297"/>
      <c r="E39" s="298" t="s">
        <v>146</v>
      </c>
      <c r="F39" s="294">
        <f t="shared" si="0"/>
        <v>30</v>
      </c>
      <c r="G39" s="299"/>
      <c r="H39" s="300">
        <v>30</v>
      </c>
      <c r="I39" s="276"/>
      <c r="J39" s="300"/>
      <c r="K39" s="300"/>
      <c r="L39" s="300"/>
      <c r="M39" s="300"/>
      <c r="N39" s="299"/>
      <c r="O39" s="301">
        <v>30</v>
      </c>
      <c r="P39" s="299"/>
      <c r="Q39" s="301"/>
      <c r="R39" s="299"/>
      <c r="S39" s="301"/>
      <c r="T39" s="299"/>
      <c r="U39" s="301"/>
      <c r="V39" s="299"/>
      <c r="W39" s="301"/>
      <c r="X39" s="299"/>
      <c r="Y39" s="301"/>
    </row>
    <row r="40" spans="1:25" ht="17.100000000000001" customHeight="1" x14ac:dyDescent="0.2">
      <c r="A40" s="271">
        <v>24</v>
      </c>
      <c r="B40" s="272" t="s">
        <v>73</v>
      </c>
      <c r="C40" s="273" t="s">
        <v>174</v>
      </c>
      <c r="D40" s="274"/>
      <c r="E40" s="274" t="s">
        <v>146</v>
      </c>
      <c r="F40" s="266">
        <f t="shared" si="0"/>
        <v>15</v>
      </c>
      <c r="G40" s="275"/>
      <c r="H40" s="276">
        <v>15</v>
      </c>
      <c r="I40" s="269"/>
      <c r="J40" s="276"/>
      <c r="K40" s="276"/>
      <c r="L40" s="276"/>
      <c r="M40" s="276"/>
      <c r="N40" s="275"/>
      <c r="O40" s="160">
        <v>15</v>
      </c>
      <c r="P40" s="275"/>
      <c r="Q40" s="160"/>
      <c r="R40" s="275"/>
      <c r="S40" s="160"/>
      <c r="T40" s="275"/>
      <c r="U40" s="160"/>
      <c r="V40" s="275"/>
      <c r="W40" s="160"/>
      <c r="X40" s="275"/>
      <c r="Y40" s="160"/>
    </row>
    <row r="41" spans="1:25" ht="17.100000000000001" customHeight="1" x14ac:dyDescent="0.2">
      <c r="A41" s="271">
        <v>25</v>
      </c>
      <c r="B41" s="272" t="s">
        <v>74</v>
      </c>
      <c r="C41" s="273" t="s">
        <v>156</v>
      </c>
      <c r="D41" s="274"/>
      <c r="E41" s="293" t="s">
        <v>146</v>
      </c>
      <c r="F41" s="266">
        <f t="shared" si="0"/>
        <v>30</v>
      </c>
      <c r="G41" s="275"/>
      <c r="H41" s="276">
        <v>30</v>
      </c>
      <c r="I41" s="269"/>
      <c r="J41" s="276"/>
      <c r="K41" s="276"/>
      <c r="L41" s="276"/>
      <c r="M41" s="276"/>
      <c r="N41" s="275"/>
      <c r="O41" s="160">
        <v>30</v>
      </c>
      <c r="P41" s="275"/>
      <c r="Q41" s="160"/>
      <c r="R41" s="275"/>
      <c r="S41" s="160"/>
      <c r="T41" s="275"/>
      <c r="U41" s="160"/>
      <c r="V41" s="275"/>
      <c r="W41" s="160"/>
      <c r="X41" s="275"/>
      <c r="Y41" s="160"/>
    </row>
    <row r="42" spans="1:25" ht="17.100000000000001" customHeight="1" x14ac:dyDescent="0.2">
      <c r="A42" s="271">
        <v>26</v>
      </c>
      <c r="B42" s="272" t="s">
        <v>90</v>
      </c>
      <c r="C42" s="273" t="s">
        <v>175</v>
      </c>
      <c r="D42" s="274"/>
      <c r="E42" s="293" t="s">
        <v>147</v>
      </c>
      <c r="F42" s="266">
        <f t="shared" si="0"/>
        <v>30</v>
      </c>
      <c r="G42" s="275"/>
      <c r="H42" s="276">
        <v>30</v>
      </c>
      <c r="I42" s="269"/>
      <c r="J42" s="276"/>
      <c r="K42" s="276"/>
      <c r="L42" s="276"/>
      <c r="M42" s="276"/>
      <c r="N42" s="275"/>
      <c r="O42" s="160"/>
      <c r="P42" s="275"/>
      <c r="Q42" s="160">
        <v>30</v>
      </c>
      <c r="R42" s="275"/>
      <c r="S42" s="160"/>
      <c r="T42" s="275"/>
      <c r="U42" s="160"/>
      <c r="V42" s="275"/>
      <c r="W42" s="160"/>
      <c r="X42" s="275"/>
      <c r="Y42" s="160"/>
    </row>
    <row r="43" spans="1:25" ht="17.100000000000001" customHeight="1" x14ac:dyDescent="0.2">
      <c r="A43" s="271">
        <v>27</v>
      </c>
      <c r="B43" s="272" t="s">
        <v>91</v>
      </c>
      <c r="C43" s="273" t="s">
        <v>176</v>
      </c>
      <c r="D43" s="274"/>
      <c r="E43" s="293" t="s">
        <v>147</v>
      </c>
      <c r="F43" s="266">
        <f t="shared" si="0"/>
        <v>30</v>
      </c>
      <c r="G43" s="275"/>
      <c r="H43" s="276"/>
      <c r="I43" s="269"/>
      <c r="J43" s="276">
        <v>30</v>
      </c>
      <c r="K43" s="276"/>
      <c r="L43" s="276"/>
      <c r="M43" s="276"/>
      <c r="N43" s="275"/>
      <c r="O43" s="160"/>
      <c r="P43" s="275"/>
      <c r="Q43" s="160">
        <v>30</v>
      </c>
      <c r="R43" s="275"/>
      <c r="S43" s="160"/>
      <c r="T43" s="275"/>
      <c r="U43" s="160"/>
      <c r="V43" s="275"/>
      <c r="W43" s="160"/>
      <c r="X43" s="275"/>
      <c r="Y43" s="160"/>
    </row>
    <row r="44" spans="1:25" ht="17.100000000000001" customHeight="1" x14ac:dyDescent="0.2">
      <c r="A44" s="271">
        <v>28</v>
      </c>
      <c r="B44" s="272" t="s">
        <v>97</v>
      </c>
      <c r="C44" s="273" t="s">
        <v>177</v>
      </c>
      <c r="D44" s="274"/>
      <c r="E44" s="293" t="s">
        <v>148</v>
      </c>
      <c r="F44" s="266">
        <f t="shared" si="0"/>
        <v>30</v>
      </c>
      <c r="G44" s="275"/>
      <c r="H44" s="276">
        <v>30</v>
      </c>
      <c r="I44" s="269"/>
      <c r="J44" s="276"/>
      <c r="K44" s="276"/>
      <c r="L44" s="276"/>
      <c r="M44" s="276"/>
      <c r="N44" s="275"/>
      <c r="O44" s="160"/>
      <c r="P44" s="275"/>
      <c r="Q44" s="160"/>
      <c r="R44" s="275"/>
      <c r="S44" s="160">
        <v>30</v>
      </c>
      <c r="T44" s="275"/>
      <c r="U44" s="160"/>
      <c r="V44" s="275"/>
      <c r="W44" s="160"/>
      <c r="X44" s="275"/>
      <c r="Y44" s="160"/>
    </row>
    <row r="45" spans="1:25" ht="17.100000000000001" customHeight="1" x14ac:dyDescent="0.2">
      <c r="A45" s="271">
        <v>29</v>
      </c>
      <c r="B45" s="272" t="s">
        <v>98</v>
      </c>
      <c r="C45" s="273" t="s">
        <v>178</v>
      </c>
      <c r="D45" s="274"/>
      <c r="E45" s="293" t="s">
        <v>149</v>
      </c>
      <c r="F45" s="266">
        <f t="shared" si="0"/>
        <v>30</v>
      </c>
      <c r="G45" s="275"/>
      <c r="H45" s="276">
        <v>30</v>
      </c>
      <c r="I45" s="269"/>
      <c r="J45" s="276"/>
      <c r="K45" s="276"/>
      <c r="L45" s="276"/>
      <c r="M45" s="276"/>
      <c r="N45" s="275"/>
      <c r="O45" s="160"/>
      <c r="P45" s="275"/>
      <c r="Q45" s="160"/>
      <c r="R45" s="275"/>
      <c r="S45" s="160"/>
      <c r="T45" s="275"/>
      <c r="U45" s="160">
        <v>30</v>
      </c>
      <c r="V45" s="275"/>
      <c r="W45" s="160"/>
      <c r="X45" s="275"/>
      <c r="Y45" s="160"/>
    </row>
    <row r="46" spans="1:25" ht="17.100000000000001" customHeight="1" x14ac:dyDescent="0.2">
      <c r="A46" s="271">
        <v>30</v>
      </c>
      <c r="B46" s="272" t="s">
        <v>92</v>
      </c>
      <c r="C46" s="273" t="s">
        <v>179</v>
      </c>
      <c r="D46" s="274"/>
      <c r="E46" s="293" t="s">
        <v>147</v>
      </c>
      <c r="F46" s="266">
        <f t="shared" si="0"/>
        <v>15</v>
      </c>
      <c r="G46" s="275"/>
      <c r="H46" s="276">
        <v>15</v>
      </c>
      <c r="I46" s="269"/>
      <c r="J46" s="276"/>
      <c r="K46" s="276"/>
      <c r="L46" s="276"/>
      <c r="M46" s="276"/>
      <c r="N46" s="275"/>
      <c r="O46" s="160"/>
      <c r="P46" s="275"/>
      <c r="Q46" s="160">
        <v>15</v>
      </c>
      <c r="R46" s="275"/>
      <c r="S46" s="160"/>
      <c r="T46" s="275"/>
      <c r="U46" s="160"/>
      <c r="V46" s="275"/>
      <c r="W46" s="160"/>
      <c r="X46" s="275"/>
      <c r="Y46" s="160"/>
    </row>
    <row r="47" spans="1:25" ht="17.100000000000001" customHeight="1" x14ac:dyDescent="0.2">
      <c r="A47" s="302">
        <v>31</v>
      </c>
      <c r="B47" s="303" t="s">
        <v>239</v>
      </c>
      <c r="C47" s="296" t="s">
        <v>180</v>
      </c>
      <c r="D47" s="297"/>
      <c r="E47" s="298" t="s">
        <v>148</v>
      </c>
      <c r="F47" s="304">
        <f t="shared" si="0"/>
        <v>30</v>
      </c>
      <c r="G47" s="299"/>
      <c r="H47" s="276">
        <v>30</v>
      </c>
      <c r="I47" s="146"/>
      <c r="J47" s="300"/>
      <c r="K47" s="300"/>
      <c r="L47" s="300"/>
      <c r="M47" s="300"/>
      <c r="N47" s="299"/>
      <c r="O47" s="301"/>
      <c r="P47" s="299"/>
      <c r="Q47" s="301"/>
      <c r="R47" s="299"/>
      <c r="S47" s="301">
        <v>30</v>
      </c>
      <c r="T47" s="299"/>
      <c r="U47" s="301"/>
      <c r="V47" s="299"/>
      <c r="W47" s="301"/>
      <c r="X47" s="299"/>
      <c r="Y47" s="301"/>
    </row>
    <row r="48" spans="1:25" ht="17.100000000000001" customHeight="1" x14ac:dyDescent="0.2">
      <c r="A48" s="271">
        <v>32</v>
      </c>
      <c r="B48" s="305" t="s">
        <v>118</v>
      </c>
      <c r="C48" s="273" t="s">
        <v>181</v>
      </c>
      <c r="D48" s="274"/>
      <c r="E48" s="306" t="s">
        <v>150</v>
      </c>
      <c r="F48" s="294">
        <f t="shared" si="0"/>
        <v>30</v>
      </c>
      <c r="G48" s="307"/>
      <c r="H48" s="276">
        <v>30</v>
      </c>
      <c r="I48" s="276"/>
      <c r="J48" s="276"/>
      <c r="K48" s="308"/>
      <c r="L48" s="308"/>
      <c r="M48" s="301"/>
      <c r="N48" s="307"/>
      <c r="O48" s="309"/>
      <c r="P48" s="307"/>
      <c r="Q48" s="160"/>
      <c r="R48" s="307"/>
      <c r="S48" s="301"/>
      <c r="T48" s="275"/>
      <c r="U48" s="160"/>
      <c r="V48" s="307"/>
      <c r="W48" s="301">
        <v>30</v>
      </c>
      <c r="X48" s="275"/>
      <c r="Y48" s="160"/>
    </row>
    <row r="49" spans="1:25" ht="17.100000000000001" customHeight="1" x14ac:dyDescent="0.2">
      <c r="A49" s="262">
        <v>33</v>
      </c>
      <c r="B49" s="277" t="s">
        <v>83</v>
      </c>
      <c r="C49" s="264" t="s">
        <v>182</v>
      </c>
      <c r="D49" s="265" t="s">
        <v>149</v>
      </c>
      <c r="E49" s="278"/>
      <c r="F49" s="266">
        <f t="shared" si="0"/>
        <v>30</v>
      </c>
      <c r="G49" s="267"/>
      <c r="H49" s="276">
        <v>30</v>
      </c>
      <c r="I49" s="268"/>
      <c r="J49" s="268"/>
      <c r="K49" s="280"/>
      <c r="L49" s="280"/>
      <c r="M49" s="160"/>
      <c r="N49" s="279"/>
      <c r="O49" s="310"/>
      <c r="P49" s="267"/>
      <c r="Q49" s="270"/>
      <c r="R49" s="267"/>
      <c r="S49" s="160"/>
      <c r="T49" s="267"/>
      <c r="U49" s="270">
        <v>30</v>
      </c>
      <c r="V49" s="267"/>
      <c r="W49" s="160"/>
      <c r="X49" s="267"/>
      <c r="Y49" s="270"/>
    </row>
    <row r="50" spans="1:25" ht="17.100000000000001" customHeight="1" x14ac:dyDescent="0.2">
      <c r="A50" s="262">
        <v>34</v>
      </c>
      <c r="B50" s="277" t="s">
        <v>100</v>
      </c>
      <c r="C50" s="264" t="s">
        <v>183</v>
      </c>
      <c r="D50" s="265"/>
      <c r="E50" s="278" t="s">
        <v>150</v>
      </c>
      <c r="F50" s="266">
        <f>SUM(G50:M50)</f>
        <v>15</v>
      </c>
      <c r="G50" s="279"/>
      <c r="H50" s="268">
        <v>15</v>
      </c>
      <c r="I50" s="268"/>
      <c r="J50" s="268"/>
      <c r="K50" s="280"/>
      <c r="L50" s="280"/>
      <c r="M50" s="270"/>
      <c r="N50" s="279"/>
      <c r="O50" s="281"/>
      <c r="P50" s="267"/>
      <c r="Q50" s="270"/>
      <c r="R50" s="267"/>
      <c r="S50" s="270"/>
      <c r="T50" s="267"/>
      <c r="U50" s="270"/>
      <c r="V50" s="267"/>
      <c r="W50" s="270">
        <v>15</v>
      </c>
      <c r="X50" s="267"/>
      <c r="Y50" s="270"/>
    </row>
    <row r="51" spans="1:25" ht="17.100000000000001" customHeight="1" x14ac:dyDescent="0.2">
      <c r="A51" s="262">
        <v>35</v>
      </c>
      <c r="B51" s="277" t="s">
        <v>134</v>
      </c>
      <c r="C51" s="264" t="s">
        <v>184</v>
      </c>
      <c r="D51" s="265"/>
      <c r="E51" s="278" t="s">
        <v>150</v>
      </c>
      <c r="F51" s="266">
        <f>SUM(G51:M51)</f>
        <v>15</v>
      </c>
      <c r="G51" s="279">
        <v>15</v>
      </c>
      <c r="H51" s="268"/>
      <c r="I51" s="268"/>
      <c r="J51" s="268"/>
      <c r="K51" s="280"/>
      <c r="L51" s="280"/>
      <c r="M51" s="270"/>
      <c r="N51" s="279"/>
      <c r="O51" s="281"/>
      <c r="P51" s="267"/>
      <c r="Q51" s="270"/>
      <c r="R51" s="267"/>
      <c r="S51" s="270"/>
      <c r="T51" s="267"/>
      <c r="U51" s="270"/>
      <c r="V51" s="267">
        <v>15</v>
      </c>
      <c r="W51" s="270"/>
      <c r="X51" s="267"/>
      <c r="Y51" s="270"/>
    </row>
    <row r="52" spans="1:25" ht="17.100000000000001" customHeight="1" thickBot="1" x14ac:dyDescent="0.25">
      <c r="A52" s="262">
        <v>36</v>
      </c>
      <c r="B52" s="277" t="s">
        <v>132</v>
      </c>
      <c r="C52" s="264" t="s">
        <v>185</v>
      </c>
      <c r="D52" s="265"/>
      <c r="E52" s="278" t="s">
        <v>147</v>
      </c>
      <c r="F52" s="266">
        <f>SUM(G52:M52)</f>
        <v>15</v>
      </c>
      <c r="G52" s="279"/>
      <c r="H52" s="268">
        <v>15</v>
      </c>
      <c r="I52" s="268"/>
      <c r="J52" s="268"/>
      <c r="K52" s="280"/>
      <c r="L52" s="280"/>
      <c r="M52" s="270"/>
      <c r="N52" s="279"/>
      <c r="O52" s="281"/>
      <c r="P52" s="267"/>
      <c r="Q52" s="270">
        <v>15</v>
      </c>
      <c r="R52" s="267"/>
      <c r="S52" s="270"/>
      <c r="T52" s="267"/>
      <c r="U52" s="270"/>
      <c r="V52" s="267"/>
      <c r="W52" s="270"/>
      <c r="X52" s="267"/>
      <c r="Y52" s="270"/>
    </row>
    <row r="53" spans="1:25" s="77" customFormat="1" ht="17.100000000000001" customHeight="1" thickTop="1" thickBot="1" x14ac:dyDescent="0.25">
      <c r="A53" s="282" t="s">
        <v>11</v>
      </c>
      <c r="B53" s="283"/>
      <c r="C53" s="284"/>
      <c r="D53" s="285"/>
      <c r="E53" s="285"/>
      <c r="F53" s="286">
        <f t="shared" ref="F53:P53" si="3">SUM(F22:F52)</f>
        <v>765</v>
      </c>
      <c r="G53" s="287">
        <f t="shared" si="3"/>
        <v>30</v>
      </c>
      <c r="H53" s="288">
        <f t="shared" si="3"/>
        <v>705</v>
      </c>
      <c r="I53" s="288">
        <f t="shared" si="3"/>
        <v>0</v>
      </c>
      <c r="J53" s="288">
        <f t="shared" si="3"/>
        <v>30</v>
      </c>
      <c r="K53" s="288">
        <f t="shared" si="3"/>
        <v>0</v>
      </c>
      <c r="L53" s="288">
        <f t="shared" si="3"/>
        <v>0</v>
      </c>
      <c r="M53" s="289">
        <f t="shared" si="3"/>
        <v>0</v>
      </c>
      <c r="N53" s="287">
        <f t="shared" si="3"/>
        <v>15</v>
      </c>
      <c r="O53" s="289">
        <f t="shared" si="3"/>
        <v>165</v>
      </c>
      <c r="P53" s="287">
        <f t="shared" si="3"/>
        <v>0</v>
      </c>
      <c r="Q53" s="289">
        <f>SUM(Q52,Q46,Q43,Q42,Q30,Q24)</f>
        <v>135</v>
      </c>
      <c r="R53" s="287">
        <f t="shared" ref="R53:Y53" si="4">SUM(R22:R52)</f>
        <v>0</v>
      </c>
      <c r="S53" s="289">
        <f t="shared" si="4"/>
        <v>135</v>
      </c>
      <c r="T53" s="287">
        <f t="shared" si="4"/>
        <v>0</v>
      </c>
      <c r="U53" s="289">
        <f t="shared" si="4"/>
        <v>135</v>
      </c>
      <c r="V53" s="287">
        <f t="shared" si="4"/>
        <v>15</v>
      </c>
      <c r="W53" s="289">
        <f t="shared" si="4"/>
        <v>105</v>
      </c>
      <c r="X53" s="287">
        <f t="shared" si="4"/>
        <v>0</v>
      </c>
      <c r="Y53" s="289">
        <f t="shared" si="4"/>
        <v>60</v>
      </c>
    </row>
    <row r="54" spans="1:25" s="77" customFormat="1" ht="17.100000000000001" customHeight="1" thickTop="1" thickBot="1" x14ac:dyDescent="0.25">
      <c r="A54" s="252" t="s">
        <v>236</v>
      </c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</row>
    <row r="55" spans="1:25" ht="17.100000000000001" customHeight="1" thickTop="1" x14ac:dyDescent="0.2">
      <c r="A55" s="262">
        <v>37</v>
      </c>
      <c r="B55" s="277" t="s">
        <v>76</v>
      </c>
      <c r="C55" s="264" t="s">
        <v>190</v>
      </c>
      <c r="D55" s="265" t="s">
        <v>146</v>
      </c>
      <c r="E55" s="278"/>
      <c r="F55" s="266">
        <f t="shared" ref="F55:F56" si="5">SUM(G55:M55)</f>
        <v>15</v>
      </c>
      <c r="G55" s="279">
        <v>15</v>
      </c>
      <c r="H55" s="268"/>
      <c r="I55" s="268"/>
      <c r="J55" s="268"/>
      <c r="K55" s="280"/>
      <c r="L55" s="280"/>
      <c r="M55" s="311"/>
      <c r="N55" s="275">
        <v>15</v>
      </c>
      <c r="O55" s="310"/>
      <c r="P55" s="279"/>
      <c r="Q55" s="270"/>
      <c r="R55" s="279"/>
      <c r="S55" s="160"/>
      <c r="T55" s="267"/>
      <c r="U55" s="270"/>
      <c r="V55" s="279"/>
      <c r="W55" s="160"/>
      <c r="X55" s="267"/>
      <c r="Y55" s="270"/>
    </row>
    <row r="56" spans="1:25" ht="17.100000000000001" customHeight="1" x14ac:dyDescent="0.2">
      <c r="A56" s="262">
        <v>38</v>
      </c>
      <c r="B56" s="277" t="s">
        <v>119</v>
      </c>
      <c r="C56" s="264" t="s">
        <v>191</v>
      </c>
      <c r="D56" s="265"/>
      <c r="E56" s="278" t="s">
        <v>147</v>
      </c>
      <c r="F56" s="266">
        <f t="shared" si="5"/>
        <v>60</v>
      </c>
      <c r="G56" s="279"/>
      <c r="H56" s="268"/>
      <c r="I56" s="268"/>
      <c r="J56" s="268">
        <v>60</v>
      </c>
      <c r="K56" s="280"/>
      <c r="L56" s="280"/>
      <c r="M56" s="311"/>
      <c r="N56" s="267"/>
      <c r="O56" s="310">
        <v>30</v>
      </c>
      <c r="P56" s="279"/>
      <c r="Q56" s="270">
        <v>30</v>
      </c>
      <c r="R56" s="279"/>
      <c r="S56" s="160"/>
      <c r="T56" s="267"/>
      <c r="U56" s="270"/>
      <c r="V56" s="279"/>
      <c r="W56" s="160"/>
      <c r="X56" s="267"/>
      <c r="Y56" s="270"/>
    </row>
    <row r="57" spans="1:25" ht="17.100000000000001" customHeight="1" x14ac:dyDescent="0.2">
      <c r="A57" s="262">
        <v>39</v>
      </c>
      <c r="B57" s="277" t="s">
        <v>103</v>
      </c>
      <c r="C57" s="264" t="s">
        <v>246</v>
      </c>
      <c r="D57" s="265"/>
      <c r="E57" s="278" t="s">
        <v>147</v>
      </c>
      <c r="F57" s="266">
        <f t="shared" ref="F57:F61" si="6">SUM(G57:M57)</f>
        <v>15</v>
      </c>
      <c r="G57" s="279">
        <v>15</v>
      </c>
      <c r="H57" s="268"/>
      <c r="I57" s="268"/>
      <c r="J57" s="268"/>
      <c r="K57" s="280"/>
      <c r="L57" s="280"/>
      <c r="M57" s="308"/>
      <c r="N57" s="267"/>
      <c r="O57" s="310"/>
      <c r="P57" s="279">
        <v>15</v>
      </c>
      <c r="Q57" s="270"/>
      <c r="R57" s="279"/>
      <c r="S57" s="160"/>
      <c r="T57" s="267"/>
      <c r="U57" s="270"/>
      <c r="V57" s="279"/>
      <c r="W57" s="160"/>
      <c r="X57" s="267"/>
      <c r="Y57" s="270"/>
    </row>
    <row r="58" spans="1:25" ht="17.100000000000001" customHeight="1" x14ac:dyDescent="0.2">
      <c r="A58" s="262">
        <v>40</v>
      </c>
      <c r="B58" s="277" t="s">
        <v>106</v>
      </c>
      <c r="C58" s="264" t="s">
        <v>194</v>
      </c>
      <c r="D58" s="265"/>
      <c r="E58" s="278" t="s">
        <v>148</v>
      </c>
      <c r="F58" s="266">
        <f t="shared" si="6"/>
        <v>30</v>
      </c>
      <c r="G58" s="279"/>
      <c r="H58" s="268"/>
      <c r="I58" s="268"/>
      <c r="J58" s="268">
        <v>30</v>
      </c>
      <c r="K58" s="280"/>
      <c r="L58" s="280"/>
      <c r="M58" s="308"/>
      <c r="N58" s="267"/>
      <c r="O58" s="310"/>
      <c r="P58" s="279"/>
      <c r="Q58" s="270"/>
      <c r="R58" s="279"/>
      <c r="S58" s="160">
        <v>30</v>
      </c>
      <c r="T58" s="267"/>
      <c r="U58" s="270"/>
      <c r="V58" s="279"/>
      <c r="W58" s="160"/>
      <c r="X58" s="267"/>
      <c r="Y58" s="270"/>
    </row>
    <row r="59" spans="1:25" ht="17.100000000000001" customHeight="1" x14ac:dyDescent="0.2">
      <c r="A59" s="262">
        <v>41</v>
      </c>
      <c r="B59" s="277" t="s">
        <v>107</v>
      </c>
      <c r="C59" s="264" t="s">
        <v>195</v>
      </c>
      <c r="D59" s="265"/>
      <c r="E59" s="278" t="s">
        <v>148</v>
      </c>
      <c r="F59" s="266">
        <f t="shared" si="6"/>
        <v>30</v>
      </c>
      <c r="G59" s="279"/>
      <c r="H59" s="268"/>
      <c r="I59" s="268"/>
      <c r="J59" s="268">
        <v>30</v>
      </c>
      <c r="K59" s="280"/>
      <c r="L59" s="280"/>
      <c r="M59" s="308"/>
      <c r="N59" s="267"/>
      <c r="O59" s="310"/>
      <c r="P59" s="279"/>
      <c r="Q59" s="270"/>
      <c r="R59" s="279"/>
      <c r="S59" s="160">
        <v>30</v>
      </c>
      <c r="T59" s="267"/>
      <c r="U59" s="270"/>
      <c r="V59" s="279"/>
      <c r="W59" s="160"/>
      <c r="X59" s="267"/>
      <c r="Y59" s="270"/>
    </row>
    <row r="60" spans="1:25" ht="17.100000000000001" customHeight="1" x14ac:dyDescent="0.2">
      <c r="A60" s="262">
        <v>42</v>
      </c>
      <c r="B60" s="277" t="s">
        <v>109</v>
      </c>
      <c r="C60" s="264" t="s">
        <v>196</v>
      </c>
      <c r="D60" s="265"/>
      <c r="E60" s="278" t="s">
        <v>150</v>
      </c>
      <c r="F60" s="266">
        <f t="shared" si="6"/>
        <v>30</v>
      </c>
      <c r="G60" s="279"/>
      <c r="H60" s="268"/>
      <c r="I60" s="268"/>
      <c r="J60" s="268">
        <v>30</v>
      </c>
      <c r="K60" s="280"/>
      <c r="L60" s="280"/>
      <c r="M60" s="308"/>
      <c r="N60" s="267"/>
      <c r="O60" s="310"/>
      <c r="P60" s="279"/>
      <c r="Q60" s="270"/>
      <c r="R60" s="279"/>
      <c r="S60" s="160"/>
      <c r="T60" s="267"/>
      <c r="U60" s="270"/>
      <c r="V60" s="279"/>
      <c r="W60" s="160">
        <v>30</v>
      </c>
      <c r="X60" s="267"/>
      <c r="Y60" s="270"/>
    </row>
    <row r="61" spans="1:25" ht="17.100000000000001" customHeight="1" thickBot="1" x14ac:dyDescent="0.25">
      <c r="A61" s="262">
        <v>43</v>
      </c>
      <c r="B61" s="277" t="s">
        <v>108</v>
      </c>
      <c r="C61" s="264" t="s">
        <v>197</v>
      </c>
      <c r="D61" s="265"/>
      <c r="E61" s="278" t="s">
        <v>149</v>
      </c>
      <c r="F61" s="266">
        <f t="shared" si="6"/>
        <v>30</v>
      </c>
      <c r="G61" s="279"/>
      <c r="H61" s="268"/>
      <c r="I61" s="268"/>
      <c r="J61" s="268">
        <v>30</v>
      </c>
      <c r="K61" s="280"/>
      <c r="L61" s="280"/>
      <c r="M61" s="308"/>
      <c r="N61" s="267"/>
      <c r="O61" s="310"/>
      <c r="P61" s="279"/>
      <c r="Q61" s="270"/>
      <c r="R61" s="279"/>
      <c r="S61" s="160"/>
      <c r="T61" s="267"/>
      <c r="U61" s="270">
        <v>30</v>
      </c>
      <c r="V61" s="279"/>
      <c r="W61" s="160"/>
      <c r="X61" s="267"/>
      <c r="Y61" s="270"/>
    </row>
    <row r="62" spans="1:25" s="77" customFormat="1" ht="17.100000000000001" customHeight="1" thickTop="1" thickBot="1" x14ac:dyDescent="0.25">
      <c r="A62" s="282" t="s">
        <v>11</v>
      </c>
      <c r="B62" s="283"/>
      <c r="C62" s="284"/>
      <c r="D62" s="285"/>
      <c r="E62" s="285"/>
      <c r="F62" s="286">
        <f t="shared" ref="F62:Y62" si="7">SUM(F55:F61)</f>
        <v>210</v>
      </c>
      <c r="G62" s="287">
        <f t="shared" si="7"/>
        <v>30</v>
      </c>
      <c r="H62" s="288">
        <f t="shared" si="7"/>
        <v>0</v>
      </c>
      <c r="I62" s="288">
        <f t="shared" si="7"/>
        <v>0</v>
      </c>
      <c r="J62" s="288">
        <f t="shared" si="7"/>
        <v>180</v>
      </c>
      <c r="K62" s="288">
        <f t="shared" si="7"/>
        <v>0</v>
      </c>
      <c r="L62" s="288">
        <f t="shared" si="7"/>
        <v>0</v>
      </c>
      <c r="M62" s="289">
        <f t="shared" si="7"/>
        <v>0</v>
      </c>
      <c r="N62" s="287">
        <f t="shared" si="7"/>
        <v>15</v>
      </c>
      <c r="O62" s="289">
        <f t="shared" si="7"/>
        <v>30</v>
      </c>
      <c r="P62" s="287">
        <f t="shared" si="7"/>
        <v>15</v>
      </c>
      <c r="Q62" s="289">
        <f t="shared" si="7"/>
        <v>30</v>
      </c>
      <c r="R62" s="287">
        <f t="shared" si="7"/>
        <v>0</v>
      </c>
      <c r="S62" s="289">
        <f t="shared" si="7"/>
        <v>60</v>
      </c>
      <c r="T62" s="287">
        <f t="shared" si="7"/>
        <v>0</v>
      </c>
      <c r="U62" s="289">
        <f t="shared" si="7"/>
        <v>30</v>
      </c>
      <c r="V62" s="287">
        <f t="shared" si="7"/>
        <v>0</v>
      </c>
      <c r="W62" s="289">
        <f t="shared" si="7"/>
        <v>30</v>
      </c>
      <c r="X62" s="287">
        <f t="shared" si="7"/>
        <v>0</v>
      </c>
      <c r="Y62" s="289">
        <f t="shared" si="7"/>
        <v>0</v>
      </c>
    </row>
    <row r="63" spans="1:25" ht="17.100000000000001" customHeight="1" thickTop="1" thickBot="1" x14ac:dyDescent="0.25">
      <c r="A63" s="252" t="s">
        <v>237</v>
      </c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</row>
    <row r="64" spans="1:25" ht="17.100000000000001" customHeight="1" thickTop="1" x14ac:dyDescent="0.2">
      <c r="A64" s="271">
        <v>44</v>
      </c>
      <c r="B64" s="305" t="s">
        <v>84</v>
      </c>
      <c r="C64" s="273" t="s">
        <v>198</v>
      </c>
      <c r="D64" s="274"/>
      <c r="E64" s="306" t="s">
        <v>148</v>
      </c>
      <c r="F64" s="266">
        <f t="shared" ref="F64:F72" si="8">SUM(G64:M64)</f>
        <v>30</v>
      </c>
      <c r="G64" s="307"/>
      <c r="H64" s="276"/>
      <c r="I64" s="276"/>
      <c r="J64" s="276">
        <v>30</v>
      </c>
      <c r="K64" s="308"/>
      <c r="L64" s="308"/>
      <c r="M64" s="160"/>
      <c r="N64" s="275"/>
      <c r="O64" s="312"/>
      <c r="P64" s="275"/>
      <c r="Q64" s="160"/>
      <c r="R64" s="275"/>
      <c r="S64" s="160">
        <v>30</v>
      </c>
      <c r="T64" s="275"/>
      <c r="U64" s="160"/>
      <c r="V64" s="275"/>
      <c r="W64" s="160"/>
      <c r="X64" s="275"/>
      <c r="Y64" s="160"/>
    </row>
    <row r="65" spans="1:25" ht="17.100000000000001" customHeight="1" x14ac:dyDescent="0.2">
      <c r="A65" s="271">
        <v>45</v>
      </c>
      <c r="B65" s="305" t="s">
        <v>85</v>
      </c>
      <c r="C65" s="273" t="s">
        <v>199</v>
      </c>
      <c r="D65" s="274"/>
      <c r="E65" s="306" t="s">
        <v>147</v>
      </c>
      <c r="F65" s="266">
        <f t="shared" si="8"/>
        <v>15</v>
      </c>
      <c r="G65" s="307"/>
      <c r="H65" s="276"/>
      <c r="I65" s="276"/>
      <c r="J65" s="276">
        <v>15</v>
      </c>
      <c r="K65" s="308"/>
      <c r="L65" s="308"/>
      <c r="M65" s="160"/>
      <c r="N65" s="275"/>
      <c r="O65" s="312"/>
      <c r="P65" s="307"/>
      <c r="Q65" s="160">
        <v>15</v>
      </c>
      <c r="R65" s="307"/>
      <c r="S65" s="160"/>
      <c r="T65" s="275"/>
      <c r="U65" s="160"/>
      <c r="V65" s="307"/>
      <c r="W65" s="160"/>
      <c r="X65" s="275"/>
      <c r="Y65" s="160"/>
    </row>
    <row r="66" spans="1:25" ht="17.100000000000001" customHeight="1" x14ac:dyDescent="0.2">
      <c r="A66" s="271">
        <v>46</v>
      </c>
      <c r="B66" s="305" t="s">
        <v>86</v>
      </c>
      <c r="C66" s="273" t="s">
        <v>200</v>
      </c>
      <c r="D66" s="274"/>
      <c r="E66" s="306" t="s">
        <v>149</v>
      </c>
      <c r="F66" s="266">
        <f t="shared" si="8"/>
        <v>15</v>
      </c>
      <c r="G66" s="307"/>
      <c r="H66" s="276"/>
      <c r="I66" s="276"/>
      <c r="J66" s="276">
        <v>15</v>
      </c>
      <c r="K66" s="308"/>
      <c r="L66" s="308"/>
      <c r="M66" s="160"/>
      <c r="N66" s="275"/>
      <c r="O66" s="312"/>
      <c r="P66" s="307"/>
      <c r="Q66" s="160"/>
      <c r="R66" s="307"/>
      <c r="S66" s="160"/>
      <c r="T66" s="275"/>
      <c r="U66" s="160">
        <v>15</v>
      </c>
      <c r="V66" s="307"/>
      <c r="W66" s="160"/>
      <c r="X66" s="275"/>
      <c r="Y66" s="160"/>
    </row>
    <row r="67" spans="1:25" ht="17.100000000000001" customHeight="1" x14ac:dyDescent="0.2">
      <c r="A67" s="271">
        <v>47</v>
      </c>
      <c r="B67" s="305" t="s">
        <v>87</v>
      </c>
      <c r="C67" s="273" t="s">
        <v>201</v>
      </c>
      <c r="D67" s="274"/>
      <c r="E67" s="306" t="s">
        <v>150</v>
      </c>
      <c r="F67" s="266">
        <f t="shared" si="8"/>
        <v>15</v>
      </c>
      <c r="G67" s="307"/>
      <c r="H67" s="276"/>
      <c r="I67" s="276"/>
      <c r="J67" s="276">
        <v>15</v>
      </c>
      <c r="K67" s="308"/>
      <c r="L67" s="308"/>
      <c r="M67" s="301"/>
      <c r="N67" s="307"/>
      <c r="O67" s="309"/>
      <c r="P67" s="307"/>
      <c r="Q67" s="160"/>
      <c r="R67" s="307"/>
      <c r="S67" s="301"/>
      <c r="T67" s="275"/>
      <c r="U67" s="160"/>
      <c r="V67" s="307"/>
      <c r="W67" s="301">
        <v>15</v>
      </c>
      <c r="X67" s="275"/>
      <c r="Y67" s="160"/>
    </row>
    <row r="68" spans="1:25" ht="17.100000000000001" customHeight="1" x14ac:dyDescent="0.2">
      <c r="A68" s="271">
        <v>48</v>
      </c>
      <c r="B68" s="305" t="s">
        <v>104</v>
      </c>
      <c r="C68" s="273" t="s">
        <v>202</v>
      </c>
      <c r="D68" s="274"/>
      <c r="E68" s="306" t="s">
        <v>147</v>
      </c>
      <c r="F68" s="266">
        <f t="shared" si="8"/>
        <v>30</v>
      </c>
      <c r="G68" s="307"/>
      <c r="H68" s="276"/>
      <c r="I68" s="276"/>
      <c r="J68" s="276">
        <v>30</v>
      </c>
      <c r="K68" s="308"/>
      <c r="L68" s="308"/>
      <c r="M68" s="301"/>
      <c r="N68" s="307"/>
      <c r="O68" s="309"/>
      <c r="P68" s="307"/>
      <c r="Q68" s="160">
        <v>30</v>
      </c>
      <c r="R68" s="307"/>
      <c r="S68" s="301"/>
      <c r="T68" s="275"/>
      <c r="U68" s="160"/>
      <c r="V68" s="307"/>
      <c r="W68" s="301"/>
      <c r="X68" s="275"/>
      <c r="Y68" s="160"/>
    </row>
    <row r="69" spans="1:25" ht="17.100000000000001" customHeight="1" x14ac:dyDescent="0.2">
      <c r="A69" s="262">
        <v>49</v>
      </c>
      <c r="B69" s="277" t="s">
        <v>105</v>
      </c>
      <c r="C69" s="264" t="s">
        <v>192</v>
      </c>
      <c r="D69" s="265"/>
      <c r="E69" s="278" t="s">
        <v>149</v>
      </c>
      <c r="F69" s="266">
        <f>SUM(G69:M69)</f>
        <v>30</v>
      </c>
      <c r="G69" s="279"/>
      <c r="H69" s="268"/>
      <c r="I69" s="268"/>
      <c r="J69" s="268">
        <v>30</v>
      </c>
      <c r="K69" s="280"/>
      <c r="L69" s="280"/>
      <c r="M69" s="308"/>
      <c r="N69" s="267"/>
      <c r="O69" s="310"/>
      <c r="P69" s="279"/>
      <c r="Q69" s="270"/>
      <c r="R69" s="279"/>
      <c r="S69" s="160"/>
      <c r="T69" s="267"/>
      <c r="U69" s="270">
        <v>30</v>
      </c>
      <c r="V69" s="279"/>
      <c r="W69" s="160"/>
      <c r="X69" s="267"/>
      <c r="Y69" s="270"/>
    </row>
    <row r="70" spans="1:25" ht="17.100000000000001" customHeight="1" x14ac:dyDescent="0.2">
      <c r="A70" s="262">
        <v>50</v>
      </c>
      <c r="B70" s="277" t="s">
        <v>133</v>
      </c>
      <c r="C70" s="264" t="s">
        <v>193</v>
      </c>
      <c r="D70" s="265"/>
      <c r="E70" s="278" t="s">
        <v>150</v>
      </c>
      <c r="F70" s="266">
        <f>SUM(G70:M70)</f>
        <v>15</v>
      </c>
      <c r="G70" s="279"/>
      <c r="H70" s="268"/>
      <c r="I70" s="268"/>
      <c r="J70" s="268">
        <v>15</v>
      </c>
      <c r="K70" s="280"/>
      <c r="L70" s="280"/>
      <c r="M70" s="308"/>
      <c r="N70" s="267"/>
      <c r="O70" s="310"/>
      <c r="P70" s="279"/>
      <c r="Q70" s="270"/>
      <c r="R70" s="279"/>
      <c r="S70" s="160"/>
      <c r="T70" s="267"/>
      <c r="U70" s="270"/>
      <c r="V70" s="279"/>
      <c r="W70" s="160">
        <v>15</v>
      </c>
      <c r="X70" s="267"/>
      <c r="Y70" s="270"/>
    </row>
    <row r="71" spans="1:25" ht="17.100000000000001" customHeight="1" x14ac:dyDescent="0.2">
      <c r="A71" s="271">
        <v>51</v>
      </c>
      <c r="B71" s="305" t="s">
        <v>93</v>
      </c>
      <c r="C71" s="273" t="s">
        <v>203</v>
      </c>
      <c r="D71" s="274"/>
      <c r="E71" s="306" t="s">
        <v>147</v>
      </c>
      <c r="F71" s="266">
        <f t="shared" si="8"/>
        <v>10</v>
      </c>
      <c r="G71" s="307"/>
      <c r="H71" s="276"/>
      <c r="I71" s="276"/>
      <c r="J71" s="276">
        <v>10</v>
      </c>
      <c r="K71" s="308"/>
      <c r="L71" s="308"/>
      <c r="M71" s="301"/>
      <c r="N71" s="307"/>
      <c r="O71" s="309"/>
      <c r="P71" s="307"/>
      <c r="Q71" s="160">
        <v>10</v>
      </c>
      <c r="R71" s="307"/>
      <c r="S71" s="301"/>
      <c r="T71" s="275"/>
      <c r="U71" s="160"/>
      <c r="V71" s="307"/>
      <c r="W71" s="301"/>
      <c r="X71" s="275"/>
      <c r="Y71" s="160"/>
    </row>
    <row r="72" spans="1:25" ht="17.100000000000001" customHeight="1" x14ac:dyDescent="0.2">
      <c r="A72" s="271">
        <v>52</v>
      </c>
      <c r="B72" s="305" t="s">
        <v>94</v>
      </c>
      <c r="C72" s="273" t="s">
        <v>204</v>
      </c>
      <c r="D72" s="274"/>
      <c r="E72" s="306" t="s">
        <v>149</v>
      </c>
      <c r="F72" s="266">
        <f t="shared" si="8"/>
        <v>10</v>
      </c>
      <c r="G72" s="307"/>
      <c r="H72" s="276"/>
      <c r="I72" s="276"/>
      <c r="J72" s="276">
        <v>10</v>
      </c>
      <c r="K72" s="308"/>
      <c r="L72" s="308"/>
      <c r="M72" s="301"/>
      <c r="N72" s="307"/>
      <c r="O72" s="309"/>
      <c r="P72" s="307"/>
      <c r="Q72" s="160"/>
      <c r="R72" s="307"/>
      <c r="S72" s="301"/>
      <c r="T72" s="275"/>
      <c r="U72" s="160">
        <v>10</v>
      </c>
      <c r="V72" s="307"/>
      <c r="W72" s="301"/>
      <c r="X72" s="275"/>
      <c r="Y72" s="160"/>
    </row>
    <row r="73" spans="1:25" ht="17.100000000000001" customHeight="1" x14ac:dyDescent="0.2">
      <c r="A73" s="271">
        <v>53</v>
      </c>
      <c r="B73" s="305" t="s">
        <v>95</v>
      </c>
      <c r="C73" s="273" t="s">
        <v>205</v>
      </c>
      <c r="D73" s="274"/>
      <c r="E73" s="306" t="s">
        <v>151</v>
      </c>
      <c r="F73" s="266">
        <f t="shared" ref="F73" si="9">SUM(G73:M73)</f>
        <v>10</v>
      </c>
      <c r="G73" s="307"/>
      <c r="H73" s="276"/>
      <c r="I73" s="276"/>
      <c r="J73" s="276">
        <v>10</v>
      </c>
      <c r="K73" s="308"/>
      <c r="L73" s="308"/>
      <c r="M73" s="301"/>
      <c r="N73" s="307"/>
      <c r="O73" s="309"/>
      <c r="P73" s="307"/>
      <c r="Q73" s="160"/>
      <c r="R73" s="307"/>
      <c r="S73" s="301"/>
      <c r="T73" s="275"/>
      <c r="U73" s="160"/>
      <c r="V73" s="307"/>
      <c r="W73" s="301"/>
      <c r="X73" s="275"/>
      <c r="Y73" s="160">
        <v>10</v>
      </c>
    </row>
    <row r="74" spans="1:25" ht="17.100000000000001" customHeight="1" x14ac:dyDescent="0.2">
      <c r="A74" s="271">
        <v>54</v>
      </c>
      <c r="B74" s="305" t="s">
        <v>238</v>
      </c>
      <c r="C74" s="273" t="s">
        <v>245</v>
      </c>
      <c r="D74" s="274"/>
      <c r="E74" s="306" t="s">
        <v>149</v>
      </c>
      <c r="F74" s="266">
        <f t="shared" ref="F74" si="10">SUM(G74:M74)</f>
        <v>15</v>
      </c>
      <c r="G74" s="307"/>
      <c r="H74" s="276"/>
      <c r="I74" s="276"/>
      <c r="J74" s="276">
        <v>15</v>
      </c>
      <c r="K74" s="308"/>
      <c r="L74" s="308"/>
      <c r="M74" s="301"/>
      <c r="N74" s="307"/>
      <c r="O74" s="309"/>
      <c r="P74" s="307"/>
      <c r="Q74" s="160"/>
      <c r="R74" s="307"/>
      <c r="S74" s="301"/>
      <c r="T74" s="275"/>
      <c r="U74" s="160">
        <v>15</v>
      </c>
      <c r="V74" s="307"/>
      <c r="W74" s="301"/>
      <c r="X74" s="275"/>
      <c r="Y74" s="160"/>
    </row>
    <row r="75" spans="1:25" ht="17.100000000000001" customHeight="1" x14ac:dyDescent="0.2">
      <c r="A75" s="262">
        <v>55</v>
      </c>
      <c r="B75" s="277" t="s">
        <v>130</v>
      </c>
      <c r="C75" s="264" t="s">
        <v>186</v>
      </c>
      <c r="D75" s="265"/>
      <c r="E75" s="278" t="s">
        <v>148</v>
      </c>
      <c r="F75" s="266">
        <f>SUM(G75:M75)</f>
        <v>15</v>
      </c>
      <c r="G75" s="279"/>
      <c r="H75" s="268">
        <v>15</v>
      </c>
      <c r="I75" s="268"/>
      <c r="J75" s="268"/>
      <c r="K75" s="280"/>
      <c r="L75" s="280"/>
      <c r="M75" s="160"/>
      <c r="N75" s="279"/>
      <c r="O75" s="310"/>
      <c r="P75" s="267"/>
      <c r="Q75" s="270"/>
      <c r="R75" s="267"/>
      <c r="S75" s="160">
        <v>15</v>
      </c>
      <c r="T75" s="267"/>
      <c r="U75" s="270"/>
      <c r="V75" s="267"/>
      <c r="W75" s="160"/>
      <c r="X75" s="267"/>
      <c r="Y75" s="270"/>
    </row>
    <row r="76" spans="1:25" ht="17.100000000000001" customHeight="1" thickBot="1" x14ac:dyDescent="0.25">
      <c r="A76" s="262">
        <v>56</v>
      </c>
      <c r="B76" s="277" t="s">
        <v>131</v>
      </c>
      <c r="C76" s="264" t="s">
        <v>187</v>
      </c>
      <c r="D76" s="265"/>
      <c r="E76" s="278" t="s">
        <v>150</v>
      </c>
      <c r="F76" s="266">
        <f>SUM(G76:M76)</f>
        <v>15</v>
      </c>
      <c r="G76" s="279"/>
      <c r="H76" s="268">
        <v>15</v>
      </c>
      <c r="I76" s="268"/>
      <c r="J76" s="268"/>
      <c r="K76" s="280"/>
      <c r="L76" s="280"/>
      <c r="M76" s="270"/>
      <c r="N76" s="279"/>
      <c r="O76" s="281"/>
      <c r="P76" s="267"/>
      <c r="Q76" s="270"/>
      <c r="R76" s="267"/>
      <c r="S76" s="270"/>
      <c r="T76" s="267"/>
      <c r="U76" s="270"/>
      <c r="V76" s="267"/>
      <c r="W76" s="270">
        <v>15</v>
      </c>
      <c r="X76" s="267"/>
      <c r="Y76" s="270"/>
    </row>
    <row r="77" spans="1:25" s="77" customFormat="1" ht="17.100000000000001" customHeight="1" thickTop="1" thickBot="1" x14ac:dyDescent="0.25">
      <c r="A77" s="282" t="s">
        <v>11</v>
      </c>
      <c r="B77" s="283"/>
      <c r="C77" s="284"/>
      <c r="D77" s="285"/>
      <c r="E77" s="285"/>
      <c r="F77" s="286">
        <f t="shared" ref="F77:K77" si="11">SUM(F64:F76)</f>
        <v>225</v>
      </c>
      <c r="G77" s="287">
        <f t="shared" si="11"/>
        <v>0</v>
      </c>
      <c r="H77" s="288">
        <f t="shared" si="11"/>
        <v>30</v>
      </c>
      <c r="I77" s="288">
        <f t="shared" si="11"/>
        <v>0</v>
      </c>
      <c r="J77" s="288">
        <f t="shared" si="11"/>
        <v>195</v>
      </c>
      <c r="K77" s="288">
        <f t="shared" si="11"/>
        <v>0</v>
      </c>
      <c r="L77" s="288">
        <f>SUM(L49:L76)</f>
        <v>0</v>
      </c>
      <c r="M77" s="289">
        <f>SUM(M49:M76)</f>
        <v>0</v>
      </c>
      <c r="N77" s="287">
        <f>SUM(N64:N76)</f>
        <v>0</v>
      </c>
      <c r="O77" s="289">
        <f>SUM(O64:O76)</f>
        <v>0</v>
      </c>
      <c r="P77" s="287">
        <f ca="1">SUM(P64:P77)</f>
        <v>0</v>
      </c>
      <c r="Q77" s="289">
        <f t="shared" ref="Q77:Y77" si="12">SUM(Q64:Q76)</f>
        <v>55</v>
      </c>
      <c r="R77" s="287">
        <f t="shared" si="12"/>
        <v>0</v>
      </c>
      <c r="S77" s="289">
        <f t="shared" si="12"/>
        <v>45</v>
      </c>
      <c r="T77" s="287">
        <f t="shared" si="12"/>
        <v>0</v>
      </c>
      <c r="U77" s="289">
        <f t="shared" si="12"/>
        <v>70</v>
      </c>
      <c r="V77" s="287">
        <f t="shared" si="12"/>
        <v>0</v>
      </c>
      <c r="W77" s="289">
        <f t="shared" si="12"/>
        <v>45</v>
      </c>
      <c r="X77" s="287">
        <f t="shared" si="12"/>
        <v>0</v>
      </c>
      <c r="Y77" s="289">
        <f t="shared" si="12"/>
        <v>10</v>
      </c>
    </row>
    <row r="78" spans="1:25" ht="17.100000000000001" customHeight="1" thickTop="1" thickBot="1" x14ac:dyDescent="0.25">
      <c r="A78" s="252" t="s">
        <v>247</v>
      </c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</row>
    <row r="79" spans="1:25" ht="17.100000000000001" customHeight="1" thickTop="1" x14ac:dyDescent="0.2">
      <c r="A79" s="262">
        <v>57</v>
      </c>
      <c r="B79" s="290" t="s">
        <v>135</v>
      </c>
      <c r="C79" s="264" t="s">
        <v>206</v>
      </c>
      <c r="D79" s="265"/>
      <c r="E79" s="265" t="s">
        <v>148</v>
      </c>
      <c r="F79" s="266">
        <f>SUM(G79:M79)</f>
        <v>30</v>
      </c>
      <c r="G79" s="267"/>
      <c r="H79" s="268"/>
      <c r="I79" s="268">
        <v>30</v>
      </c>
      <c r="J79" s="268"/>
      <c r="K79" s="268"/>
      <c r="L79" s="268"/>
      <c r="M79" s="268"/>
      <c r="N79" s="267"/>
      <c r="O79" s="270"/>
      <c r="P79" s="267"/>
      <c r="Q79" s="270"/>
      <c r="R79" s="267"/>
      <c r="S79" s="313">
        <v>30</v>
      </c>
      <c r="T79" s="267"/>
      <c r="U79" s="270"/>
      <c r="V79" s="267"/>
      <c r="W79" s="270"/>
      <c r="X79" s="267"/>
      <c r="Y79" s="270"/>
    </row>
    <row r="80" spans="1:25" ht="17.100000000000001" customHeight="1" x14ac:dyDescent="0.2">
      <c r="A80" s="271">
        <v>58</v>
      </c>
      <c r="B80" s="292" t="s">
        <v>136</v>
      </c>
      <c r="C80" s="273" t="s">
        <v>207</v>
      </c>
      <c r="D80" s="274"/>
      <c r="E80" s="274" t="s">
        <v>149</v>
      </c>
      <c r="F80" s="294">
        <f>SUM(G80:M80)</f>
        <v>30</v>
      </c>
      <c r="G80" s="275"/>
      <c r="H80" s="276"/>
      <c r="I80" s="276">
        <v>30</v>
      </c>
      <c r="J80" s="276"/>
      <c r="K80" s="276"/>
      <c r="L80" s="276"/>
      <c r="M80" s="276"/>
      <c r="N80" s="275"/>
      <c r="O80" s="160"/>
      <c r="P80" s="275"/>
      <c r="Q80" s="160"/>
      <c r="R80" s="275"/>
      <c r="S80" s="310"/>
      <c r="T80" s="275"/>
      <c r="U80" s="160">
        <v>30</v>
      </c>
      <c r="V80" s="275"/>
      <c r="W80" s="160"/>
      <c r="X80" s="275"/>
      <c r="Y80" s="160"/>
    </row>
    <row r="81" spans="1:25" ht="17.100000000000001" customHeight="1" thickBot="1" x14ac:dyDescent="0.25">
      <c r="A81" s="314">
        <v>59</v>
      </c>
      <c r="B81" s="292" t="s">
        <v>137</v>
      </c>
      <c r="C81" s="273" t="s">
        <v>208</v>
      </c>
      <c r="D81" s="274"/>
      <c r="E81" s="274" t="s">
        <v>150</v>
      </c>
      <c r="F81" s="294">
        <f>SUM(G81:M81)</f>
        <v>30</v>
      </c>
      <c r="G81" s="275"/>
      <c r="H81" s="276"/>
      <c r="I81" s="276">
        <v>30</v>
      </c>
      <c r="J81" s="276"/>
      <c r="K81" s="276"/>
      <c r="L81" s="276"/>
      <c r="M81" s="276"/>
      <c r="N81" s="275"/>
      <c r="O81" s="160"/>
      <c r="P81" s="275"/>
      <c r="Q81" s="160"/>
      <c r="R81" s="275"/>
      <c r="S81" s="310"/>
      <c r="T81" s="275"/>
      <c r="U81" s="160"/>
      <c r="V81" s="275"/>
      <c r="W81" s="160">
        <v>30</v>
      </c>
      <c r="X81" s="275"/>
      <c r="Y81" s="160"/>
    </row>
    <row r="82" spans="1:25" s="77" customFormat="1" ht="17.100000000000001" customHeight="1" thickTop="1" thickBot="1" x14ac:dyDescent="0.25">
      <c r="A82" s="315" t="s">
        <v>11</v>
      </c>
      <c r="B82" s="316"/>
      <c r="C82" s="317"/>
      <c r="D82" s="318"/>
      <c r="E82" s="318"/>
      <c r="F82" s="319">
        <f t="shared" ref="F82:Y82" si="13">SUM(F79:F81)</f>
        <v>90</v>
      </c>
      <c r="G82" s="320">
        <f t="shared" si="13"/>
        <v>0</v>
      </c>
      <c r="H82" s="321">
        <f t="shared" si="13"/>
        <v>0</v>
      </c>
      <c r="I82" s="321">
        <f t="shared" si="13"/>
        <v>90</v>
      </c>
      <c r="J82" s="321">
        <f t="shared" si="13"/>
        <v>0</v>
      </c>
      <c r="K82" s="321">
        <f t="shared" si="13"/>
        <v>0</v>
      </c>
      <c r="L82" s="321">
        <f t="shared" si="13"/>
        <v>0</v>
      </c>
      <c r="M82" s="322">
        <f t="shared" si="13"/>
        <v>0</v>
      </c>
      <c r="N82" s="320">
        <f t="shared" si="13"/>
        <v>0</v>
      </c>
      <c r="O82" s="322">
        <f t="shared" si="13"/>
        <v>0</v>
      </c>
      <c r="P82" s="320">
        <f t="shared" si="13"/>
        <v>0</v>
      </c>
      <c r="Q82" s="322">
        <f t="shared" si="13"/>
        <v>0</v>
      </c>
      <c r="R82" s="320">
        <f t="shared" si="13"/>
        <v>0</v>
      </c>
      <c r="S82" s="322">
        <f t="shared" si="13"/>
        <v>30</v>
      </c>
      <c r="T82" s="320">
        <f t="shared" si="13"/>
        <v>0</v>
      </c>
      <c r="U82" s="322">
        <f t="shared" si="13"/>
        <v>30</v>
      </c>
      <c r="V82" s="320">
        <f t="shared" si="13"/>
        <v>0</v>
      </c>
      <c r="W82" s="322">
        <f t="shared" si="13"/>
        <v>30</v>
      </c>
      <c r="X82" s="320">
        <f t="shared" si="13"/>
        <v>0</v>
      </c>
      <c r="Y82" s="322">
        <f t="shared" si="13"/>
        <v>0</v>
      </c>
    </row>
    <row r="83" spans="1:25" ht="17.100000000000001" customHeight="1" thickTop="1" thickBot="1" x14ac:dyDescent="0.25">
      <c r="A83" s="252" t="s">
        <v>248</v>
      </c>
      <c r="B83" s="253"/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253"/>
    </row>
    <row r="84" spans="1:25" ht="17.100000000000001" customHeight="1" thickTop="1" x14ac:dyDescent="0.2">
      <c r="A84" s="262">
        <v>60</v>
      </c>
      <c r="B84" s="290" t="s">
        <v>138</v>
      </c>
      <c r="C84" s="264" t="s">
        <v>209</v>
      </c>
      <c r="D84" s="265"/>
      <c r="E84" s="265" t="s">
        <v>148</v>
      </c>
      <c r="F84" s="266">
        <f>SUM(G84:M84)</f>
        <v>30</v>
      </c>
      <c r="G84" s="267"/>
      <c r="H84" s="268"/>
      <c r="I84" s="268">
        <v>30</v>
      </c>
      <c r="J84" s="268"/>
      <c r="K84" s="268"/>
      <c r="L84" s="268"/>
      <c r="M84" s="268"/>
      <c r="N84" s="267"/>
      <c r="O84" s="270"/>
      <c r="P84" s="267"/>
      <c r="Q84" s="270"/>
      <c r="R84" s="267"/>
      <c r="S84" s="313">
        <v>30</v>
      </c>
      <c r="T84" s="267"/>
      <c r="U84" s="270"/>
      <c r="V84" s="267"/>
      <c r="W84" s="270"/>
      <c r="X84" s="267"/>
      <c r="Y84" s="270"/>
    </row>
    <row r="85" spans="1:25" ht="17.100000000000001" customHeight="1" x14ac:dyDescent="0.2">
      <c r="A85" s="271">
        <v>61</v>
      </c>
      <c r="B85" s="292" t="s">
        <v>232</v>
      </c>
      <c r="C85" s="273" t="s">
        <v>210</v>
      </c>
      <c r="D85" s="274"/>
      <c r="E85" s="274" t="s">
        <v>149</v>
      </c>
      <c r="F85" s="294">
        <f>SUM(G85:M85)</f>
        <v>30</v>
      </c>
      <c r="G85" s="275"/>
      <c r="H85" s="276"/>
      <c r="I85" s="276">
        <v>30</v>
      </c>
      <c r="J85" s="276"/>
      <c r="K85" s="276"/>
      <c r="L85" s="276"/>
      <c r="M85" s="276"/>
      <c r="N85" s="275"/>
      <c r="O85" s="160"/>
      <c r="P85" s="275"/>
      <c r="Q85" s="160"/>
      <c r="R85" s="275"/>
      <c r="S85" s="310"/>
      <c r="T85" s="275"/>
      <c r="U85" s="160">
        <v>30</v>
      </c>
      <c r="V85" s="275"/>
      <c r="W85" s="160"/>
      <c r="X85" s="275"/>
      <c r="Y85" s="160"/>
    </row>
    <row r="86" spans="1:25" ht="17.100000000000001" customHeight="1" thickBot="1" x14ac:dyDescent="0.25">
      <c r="A86" s="323">
        <v>62</v>
      </c>
      <c r="B86" s="292" t="s">
        <v>139</v>
      </c>
      <c r="C86" s="273" t="s">
        <v>211</v>
      </c>
      <c r="D86" s="274"/>
      <c r="E86" s="274" t="s">
        <v>150</v>
      </c>
      <c r="F86" s="294">
        <f>SUM(G86:M86)</f>
        <v>30</v>
      </c>
      <c r="G86" s="275"/>
      <c r="H86" s="276"/>
      <c r="I86" s="276">
        <v>30</v>
      </c>
      <c r="J86" s="276"/>
      <c r="K86" s="276"/>
      <c r="L86" s="276"/>
      <c r="M86" s="276"/>
      <c r="N86" s="275"/>
      <c r="O86" s="160"/>
      <c r="P86" s="275"/>
      <c r="Q86" s="160"/>
      <c r="R86" s="275"/>
      <c r="S86" s="310"/>
      <c r="T86" s="275"/>
      <c r="U86" s="160"/>
      <c r="V86" s="275"/>
      <c r="W86" s="160">
        <v>30</v>
      </c>
      <c r="X86" s="275"/>
      <c r="Y86" s="160"/>
    </row>
    <row r="87" spans="1:25" s="77" customFormat="1" ht="17.100000000000001" customHeight="1" thickTop="1" thickBot="1" x14ac:dyDescent="0.25">
      <c r="A87" s="324" t="s">
        <v>11</v>
      </c>
      <c r="B87" s="316"/>
      <c r="C87" s="317"/>
      <c r="D87" s="318"/>
      <c r="E87" s="318"/>
      <c r="F87" s="319">
        <f t="shared" ref="F87:Y87" si="14">SUM(F84:F86)</f>
        <v>90</v>
      </c>
      <c r="G87" s="320">
        <f t="shared" si="14"/>
        <v>0</v>
      </c>
      <c r="H87" s="321">
        <f t="shared" si="14"/>
        <v>0</v>
      </c>
      <c r="I87" s="321">
        <f t="shared" si="14"/>
        <v>90</v>
      </c>
      <c r="J87" s="321">
        <f t="shared" si="14"/>
        <v>0</v>
      </c>
      <c r="K87" s="321">
        <f t="shared" si="14"/>
        <v>0</v>
      </c>
      <c r="L87" s="321">
        <f t="shared" si="14"/>
        <v>0</v>
      </c>
      <c r="M87" s="321">
        <f t="shared" si="14"/>
        <v>0</v>
      </c>
      <c r="N87" s="320">
        <f t="shared" si="14"/>
        <v>0</v>
      </c>
      <c r="O87" s="322">
        <f t="shared" si="14"/>
        <v>0</v>
      </c>
      <c r="P87" s="320">
        <f t="shared" si="14"/>
        <v>0</v>
      </c>
      <c r="Q87" s="322">
        <f t="shared" si="14"/>
        <v>0</v>
      </c>
      <c r="R87" s="320">
        <f t="shared" si="14"/>
        <v>0</v>
      </c>
      <c r="S87" s="322">
        <f t="shared" si="14"/>
        <v>30</v>
      </c>
      <c r="T87" s="320">
        <f t="shared" si="14"/>
        <v>0</v>
      </c>
      <c r="U87" s="322">
        <f t="shared" si="14"/>
        <v>30</v>
      </c>
      <c r="V87" s="320">
        <f t="shared" si="14"/>
        <v>0</v>
      </c>
      <c r="W87" s="322">
        <f t="shared" si="14"/>
        <v>30</v>
      </c>
      <c r="X87" s="320">
        <f t="shared" si="14"/>
        <v>0</v>
      </c>
      <c r="Y87" s="322">
        <f t="shared" si="14"/>
        <v>0</v>
      </c>
    </row>
    <row r="88" spans="1:25" s="77" customFormat="1" ht="17.100000000000001" customHeight="1" thickTop="1" thickBot="1" x14ac:dyDescent="0.25">
      <c r="A88" s="252" t="s">
        <v>249</v>
      </c>
      <c r="B88" s="253"/>
      <c r="C88" s="253"/>
      <c r="D88" s="253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</row>
    <row r="89" spans="1:25" ht="17.100000000000001" customHeight="1" thickTop="1" x14ac:dyDescent="0.2">
      <c r="A89" s="262">
        <v>63</v>
      </c>
      <c r="B89" s="290" t="s">
        <v>140</v>
      </c>
      <c r="C89" s="264" t="s">
        <v>212</v>
      </c>
      <c r="D89" s="265"/>
      <c r="E89" s="265" t="s">
        <v>148</v>
      </c>
      <c r="F89" s="266">
        <f>SUM(G89:M89)</f>
        <v>30</v>
      </c>
      <c r="G89" s="267"/>
      <c r="H89" s="268"/>
      <c r="I89" s="268">
        <v>30</v>
      </c>
      <c r="J89" s="268"/>
      <c r="K89" s="268"/>
      <c r="L89" s="268"/>
      <c r="M89" s="268"/>
      <c r="N89" s="267"/>
      <c r="O89" s="270"/>
      <c r="P89" s="267"/>
      <c r="Q89" s="270"/>
      <c r="R89" s="267"/>
      <c r="S89" s="313">
        <v>30</v>
      </c>
      <c r="T89" s="267"/>
      <c r="U89" s="270"/>
      <c r="V89" s="267"/>
      <c r="W89" s="270"/>
      <c r="X89" s="267"/>
      <c r="Y89" s="270"/>
    </row>
    <row r="90" spans="1:25" ht="17.100000000000001" customHeight="1" x14ac:dyDescent="0.2">
      <c r="A90" s="271">
        <v>64</v>
      </c>
      <c r="B90" s="292" t="s">
        <v>141</v>
      </c>
      <c r="C90" s="273" t="s">
        <v>213</v>
      </c>
      <c r="D90" s="274"/>
      <c r="E90" s="274" t="s">
        <v>149</v>
      </c>
      <c r="F90" s="294">
        <f>SUM(G90:M90)</f>
        <v>30</v>
      </c>
      <c r="G90" s="275"/>
      <c r="H90" s="276"/>
      <c r="I90" s="276">
        <v>30</v>
      </c>
      <c r="J90" s="276"/>
      <c r="K90" s="276"/>
      <c r="L90" s="276"/>
      <c r="M90" s="276"/>
      <c r="N90" s="275"/>
      <c r="O90" s="160"/>
      <c r="P90" s="275"/>
      <c r="Q90" s="160"/>
      <c r="R90" s="275"/>
      <c r="S90" s="310"/>
      <c r="T90" s="275"/>
      <c r="U90" s="160">
        <v>30</v>
      </c>
      <c r="V90" s="275"/>
      <c r="W90" s="160"/>
      <c r="X90" s="275"/>
      <c r="Y90" s="160"/>
    </row>
    <row r="91" spans="1:25" ht="17.100000000000001" customHeight="1" thickBot="1" x14ac:dyDescent="0.25">
      <c r="A91" s="302">
        <v>65</v>
      </c>
      <c r="B91" s="295" t="s">
        <v>142</v>
      </c>
      <c r="C91" s="296" t="s">
        <v>214</v>
      </c>
      <c r="D91" s="297"/>
      <c r="E91" s="297" t="s">
        <v>150</v>
      </c>
      <c r="F91" s="325">
        <f>SUM(G91:M91)</f>
        <v>30</v>
      </c>
      <c r="G91" s="299"/>
      <c r="H91" s="300"/>
      <c r="I91" s="276">
        <v>30</v>
      </c>
      <c r="J91" s="300"/>
      <c r="K91" s="300"/>
      <c r="L91" s="300"/>
      <c r="M91" s="300"/>
      <c r="N91" s="299"/>
      <c r="O91" s="301"/>
      <c r="P91" s="299"/>
      <c r="Q91" s="301"/>
      <c r="R91" s="299"/>
      <c r="S91" s="326"/>
      <c r="T91" s="299"/>
      <c r="U91" s="301"/>
      <c r="V91" s="299"/>
      <c r="W91" s="301">
        <v>30</v>
      </c>
      <c r="X91" s="299"/>
      <c r="Y91" s="301"/>
    </row>
    <row r="92" spans="1:25" s="77" customFormat="1" ht="17.100000000000001" customHeight="1" thickTop="1" thickBot="1" x14ac:dyDescent="0.25">
      <c r="A92" s="282" t="s">
        <v>11</v>
      </c>
      <c r="B92" s="283"/>
      <c r="C92" s="284"/>
      <c r="D92" s="285"/>
      <c r="E92" s="285"/>
      <c r="F92" s="286">
        <f t="shared" ref="F92:Y92" si="15">SUM(F89:F91)</f>
        <v>90</v>
      </c>
      <c r="G92" s="287">
        <f t="shared" si="15"/>
        <v>0</v>
      </c>
      <c r="H92" s="288">
        <f t="shared" si="15"/>
        <v>0</v>
      </c>
      <c r="I92" s="288">
        <f t="shared" si="15"/>
        <v>90</v>
      </c>
      <c r="J92" s="288">
        <f t="shared" si="15"/>
        <v>0</v>
      </c>
      <c r="K92" s="288">
        <f t="shared" si="15"/>
        <v>0</v>
      </c>
      <c r="L92" s="288">
        <f t="shared" si="15"/>
        <v>0</v>
      </c>
      <c r="M92" s="288">
        <f t="shared" si="15"/>
        <v>0</v>
      </c>
      <c r="N92" s="287">
        <f t="shared" si="15"/>
        <v>0</v>
      </c>
      <c r="O92" s="289">
        <f t="shared" si="15"/>
        <v>0</v>
      </c>
      <c r="P92" s="287">
        <f t="shared" si="15"/>
        <v>0</v>
      </c>
      <c r="Q92" s="289">
        <f t="shared" si="15"/>
        <v>0</v>
      </c>
      <c r="R92" s="287">
        <f t="shared" si="15"/>
        <v>0</v>
      </c>
      <c r="S92" s="289">
        <f t="shared" si="15"/>
        <v>30</v>
      </c>
      <c r="T92" s="287">
        <f t="shared" si="15"/>
        <v>0</v>
      </c>
      <c r="U92" s="289">
        <f t="shared" si="15"/>
        <v>30</v>
      </c>
      <c r="V92" s="287">
        <f t="shared" si="15"/>
        <v>0</v>
      </c>
      <c r="W92" s="289">
        <f t="shared" si="15"/>
        <v>30</v>
      </c>
      <c r="X92" s="287">
        <f t="shared" si="15"/>
        <v>0</v>
      </c>
      <c r="Y92" s="289">
        <f t="shared" si="15"/>
        <v>0</v>
      </c>
    </row>
    <row r="93" spans="1:25" ht="17.100000000000001" customHeight="1" thickTop="1" thickBot="1" x14ac:dyDescent="0.25">
      <c r="A93" s="327" t="s">
        <v>260</v>
      </c>
      <c r="B93" s="328"/>
      <c r="C93" s="328"/>
      <c r="D93" s="328"/>
      <c r="E93" s="328"/>
      <c r="F93" s="328"/>
      <c r="G93" s="328"/>
      <c r="H93" s="328"/>
      <c r="I93" s="328"/>
      <c r="J93" s="328"/>
      <c r="K93" s="328"/>
      <c r="L93" s="328"/>
      <c r="M93" s="328"/>
      <c r="N93" s="328"/>
      <c r="O93" s="328"/>
      <c r="P93" s="328"/>
      <c r="Q93" s="328"/>
      <c r="R93" s="328"/>
      <c r="S93" s="328"/>
      <c r="T93" s="328"/>
      <c r="U93" s="328"/>
      <c r="V93" s="328"/>
      <c r="W93" s="328"/>
      <c r="X93" s="328"/>
      <c r="Y93" s="328"/>
    </row>
    <row r="94" spans="1:25" ht="17.100000000000001" customHeight="1" thickTop="1" x14ac:dyDescent="0.2">
      <c r="A94" s="254">
        <v>66</v>
      </c>
      <c r="B94" s="329" t="s">
        <v>143</v>
      </c>
      <c r="C94" s="256" t="s">
        <v>215</v>
      </c>
      <c r="D94" s="257"/>
      <c r="E94" s="257" t="s">
        <v>148</v>
      </c>
      <c r="F94" s="258">
        <f>SUM(G94:M94)</f>
        <v>30</v>
      </c>
      <c r="G94" s="259"/>
      <c r="H94" s="260"/>
      <c r="I94" s="260">
        <v>30</v>
      </c>
      <c r="J94" s="260"/>
      <c r="K94" s="260"/>
      <c r="L94" s="260"/>
      <c r="M94" s="260"/>
      <c r="N94" s="259"/>
      <c r="O94" s="261"/>
      <c r="P94" s="259"/>
      <c r="Q94" s="261"/>
      <c r="R94" s="259"/>
      <c r="S94" s="330">
        <v>30</v>
      </c>
      <c r="T94" s="259"/>
      <c r="U94" s="261"/>
      <c r="V94" s="259"/>
      <c r="W94" s="261"/>
      <c r="X94" s="259"/>
      <c r="Y94" s="261"/>
    </row>
    <row r="95" spans="1:25" ht="17.100000000000001" customHeight="1" x14ac:dyDescent="0.2">
      <c r="A95" s="271">
        <v>67</v>
      </c>
      <c r="B95" s="292" t="s">
        <v>144</v>
      </c>
      <c r="C95" s="273" t="s">
        <v>216</v>
      </c>
      <c r="D95" s="274"/>
      <c r="E95" s="274" t="s">
        <v>149</v>
      </c>
      <c r="F95" s="294">
        <f>SUM(G95:M95)</f>
        <v>30</v>
      </c>
      <c r="G95" s="275"/>
      <c r="H95" s="276"/>
      <c r="I95" s="276">
        <v>30</v>
      </c>
      <c r="J95" s="276"/>
      <c r="K95" s="276"/>
      <c r="L95" s="276"/>
      <c r="M95" s="276"/>
      <c r="N95" s="275"/>
      <c r="O95" s="160"/>
      <c r="P95" s="275"/>
      <c r="Q95" s="160"/>
      <c r="R95" s="275"/>
      <c r="S95" s="310"/>
      <c r="T95" s="275"/>
      <c r="U95" s="160">
        <v>30</v>
      </c>
      <c r="V95" s="275"/>
      <c r="W95" s="160"/>
      <c r="X95" s="275"/>
      <c r="Y95" s="160"/>
    </row>
    <row r="96" spans="1:25" ht="17.100000000000001" customHeight="1" thickBot="1" x14ac:dyDescent="0.25">
      <c r="A96" s="323">
        <v>68</v>
      </c>
      <c r="B96" s="292" t="s">
        <v>261</v>
      </c>
      <c r="C96" s="273" t="s">
        <v>217</v>
      </c>
      <c r="D96" s="274"/>
      <c r="E96" s="274" t="s">
        <v>150</v>
      </c>
      <c r="F96" s="294">
        <f>SUM(G96:M96)</f>
        <v>30</v>
      </c>
      <c r="G96" s="275"/>
      <c r="H96" s="276"/>
      <c r="I96" s="276">
        <v>30</v>
      </c>
      <c r="J96" s="276"/>
      <c r="K96" s="276"/>
      <c r="L96" s="276"/>
      <c r="M96" s="276"/>
      <c r="N96" s="275"/>
      <c r="O96" s="160"/>
      <c r="P96" s="275"/>
      <c r="Q96" s="160"/>
      <c r="R96" s="275"/>
      <c r="S96" s="310"/>
      <c r="T96" s="275"/>
      <c r="U96" s="160"/>
      <c r="V96" s="275"/>
      <c r="W96" s="160">
        <v>30</v>
      </c>
      <c r="X96" s="275"/>
      <c r="Y96" s="160"/>
    </row>
    <row r="97" spans="1:25" s="77" customFormat="1" ht="17.100000000000001" customHeight="1" thickTop="1" thickBot="1" x14ac:dyDescent="0.25">
      <c r="A97" s="331" t="s">
        <v>11</v>
      </c>
      <c r="B97" s="283"/>
      <c r="C97" s="284"/>
      <c r="D97" s="285"/>
      <c r="E97" s="285"/>
      <c r="F97" s="286">
        <f t="shared" ref="F97:Y97" si="16">SUM(F94:F96)</f>
        <v>90</v>
      </c>
      <c r="G97" s="287">
        <f t="shared" si="16"/>
        <v>0</v>
      </c>
      <c r="H97" s="288">
        <f>SUM(H94:H96)</f>
        <v>0</v>
      </c>
      <c r="I97" s="288">
        <f>SUM(I94:I96)</f>
        <v>90</v>
      </c>
      <c r="J97" s="288">
        <f t="shared" si="16"/>
        <v>0</v>
      </c>
      <c r="K97" s="288">
        <f t="shared" si="16"/>
        <v>0</v>
      </c>
      <c r="L97" s="288">
        <f t="shared" si="16"/>
        <v>0</v>
      </c>
      <c r="M97" s="288">
        <f t="shared" si="16"/>
        <v>0</v>
      </c>
      <c r="N97" s="287">
        <f t="shared" si="16"/>
        <v>0</v>
      </c>
      <c r="O97" s="289">
        <f t="shared" si="16"/>
        <v>0</v>
      </c>
      <c r="P97" s="287">
        <f t="shared" si="16"/>
        <v>0</v>
      </c>
      <c r="Q97" s="289">
        <f t="shared" si="16"/>
        <v>0</v>
      </c>
      <c r="R97" s="287">
        <f t="shared" si="16"/>
        <v>0</v>
      </c>
      <c r="S97" s="289">
        <f t="shared" si="16"/>
        <v>30</v>
      </c>
      <c r="T97" s="287">
        <f t="shared" si="16"/>
        <v>0</v>
      </c>
      <c r="U97" s="289">
        <f t="shared" si="16"/>
        <v>30</v>
      </c>
      <c r="V97" s="287">
        <f t="shared" si="16"/>
        <v>0</v>
      </c>
      <c r="W97" s="289">
        <f t="shared" si="16"/>
        <v>30</v>
      </c>
      <c r="X97" s="287">
        <f t="shared" si="16"/>
        <v>0</v>
      </c>
      <c r="Y97" s="289">
        <f t="shared" si="16"/>
        <v>0</v>
      </c>
    </row>
    <row r="98" spans="1:25" ht="17.100000000000001" customHeight="1" thickTop="1" thickBot="1" x14ac:dyDescent="0.25">
      <c r="A98" s="252" t="s">
        <v>240</v>
      </c>
      <c r="B98" s="253"/>
      <c r="C98" s="253"/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</row>
    <row r="99" spans="1:25" ht="17.100000000000001" customHeight="1" thickTop="1" x14ac:dyDescent="0.2">
      <c r="A99" s="254">
        <v>69</v>
      </c>
      <c r="B99" s="329" t="s">
        <v>110</v>
      </c>
      <c r="C99" s="256" t="s">
        <v>218</v>
      </c>
      <c r="D99" s="257"/>
      <c r="E99" s="257" t="s">
        <v>146</v>
      </c>
      <c r="F99" s="258">
        <f t="shared" ref="F99:F106" si="17">SUM(G99:M99)</f>
        <v>15</v>
      </c>
      <c r="G99" s="259"/>
      <c r="H99" s="260"/>
      <c r="I99" s="260">
        <v>15</v>
      </c>
      <c r="J99" s="260"/>
      <c r="K99" s="260"/>
      <c r="L99" s="260"/>
      <c r="M99" s="260"/>
      <c r="N99" s="259"/>
      <c r="O99" s="261">
        <v>15</v>
      </c>
      <c r="P99" s="259"/>
      <c r="Q99" s="261"/>
      <c r="R99" s="259"/>
      <c r="S99" s="330"/>
      <c r="T99" s="259"/>
      <c r="U99" s="261"/>
      <c r="V99" s="259"/>
      <c r="W99" s="261"/>
      <c r="X99" s="259"/>
      <c r="Y99" s="261"/>
    </row>
    <row r="100" spans="1:25" ht="17.100000000000001" customHeight="1" x14ac:dyDescent="0.2">
      <c r="A100" s="271">
        <v>70</v>
      </c>
      <c r="B100" s="292" t="s">
        <v>111</v>
      </c>
      <c r="C100" s="273" t="s">
        <v>219</v>
      </c>
      <c r="D100" s="274"/>
      <c r="E100" s="274" t="s">
        <v>146</v>
      </c>
      <c r="F100" s="294">
        <f t="shared" si="17"/>
        <v>15</v>
      </c>
      <c r="G100" s="275"/>
      <c r="H100" s="276"/>
      <c r="I100" s="276">
        <v>15</v>
      </c>
      <c r="J100" s="276"/>
      <c r="K100" s="276"/>
      <c r="L100" s="276"/>
      <c r="M100" s="276"/>
      <c r="N100" s="275"/>
      <c r="O100" s="160">
        <v>15</v>
      </c>
      <c r="P100" s="275"/>
      <c r="Q100" s="160"/>
      <c r="R100" s="275"/>
      <c r="S100" s="310"/>
      <c r="T100" s="275"/>
      <c r="U100" s="160"/>
      <c r="V100" s="275"/>
      <c r="W100" s="160"/>
      <c r="X100" s="275"/>
      <c r="Y100" s="160"/>
    </row>
    <row r="101" spans="1:25" ht="17.100000000000001" customHeight="1" x14ac:dyDescent="0.2">
      <c r="A101" s="271">
        <v>71</v>
      </c>
      <c r="B101" s="292" t="s">
        <v>112</v>
      </c>
      <c r="C101" s="273" t="s">
        <v>220</v>
      </c>
      <c r="D101" s="274"/>
      <c r="E101" s="274" t="s">
        <v>147</v>
      </c>
      <c r="F101" s="294">
        <f t="shared" si="17"/>
        <v>15</v>
      </c>
      <c r="G101" s="275"/>
      <c r="H101" s="276"/>
      <c r="I101" s="276">
        <v>15</v>
      </c>
      <c r="J101" s="276"/>
      <c r="K101" s="276"/>
      <c r="L101" s="276"/>
      <c r="M101" s="276"/>
      <c r="N101" s="275"/>
      <c r="O101" s="160"/>
      <c r="P101" s="275"/>
      <c r="Q101" s="160">
        <v>15</v>
      </c>
      <c r="R101" s="275"/>
      <c r="S101" s="310"/>
      <c r="T101" s="275"/>
      <c r="U101" s="160"/>
      <c r="V101" s="275"/>
      <c r="W101" s="160"/>
      <c r="X101" s="275"/>
      <c r="Y101" s="160"/>
    </row>
    <row r="102" spans="1:25" ht="17.100000000000001" customHeight="1" x14ac:dyDescent="0.2">
      <c r="A102" s="271">
        <v>72</v>
      </c>
      <c r="B102" s="292" t="s">
        <v>113</v>
      </c>
      <c r="C102" s="273" t="s">
        <v>221</v>
      </c>
      <c r="D102" s="274"/>
      <c r="E102" s="274" t="s">
        <v>147</v>
      </c>
      <c r="F102" s="294">
        <f t="shared" si="17"/>
        <v>15</v>
      </c>
      <c r="G102" s="275"/>
      <c r="H102" s="276"/>
      <c r="I102" s="276">
        <v>15</v>
      </c>
      <c r="J102" s="276"/>
      <c r="K102" s="276"/>
      <c r="L102" s="276"/>
      <c r="M102" s="276"/>
      <c r="N102" s="275"/>
      <c r="O102" s="160"/>
      <c r="P102" s="275"/>
      <c r="Q102" s="160">
        <v>15</v>
      </c>
      <c r="R102" s="275"/>
      <c r="S102" s="310"/>
      <c r="T102" s="275"/>
      <c r="U102" s="160"/>
      <c r="V102" s="275"/>
      <c r="W102" s="160"/>
      <c r="X102" s="275"/>
      <c r="Y102" s="160"/>
    </row>
    <row r="103" spans="1:25" ht="17.100000000000001" customHeight="1" x14ac:dyDescent="0.2">
      <c r="A103" s="160">
        <v>73</v>
      </c>
      <c r="B103" s="272" t="s">
        <v>114</v>
      </c>
      <c r="C103" s="273" t="s">
        <v>222</v>
      </c>
      <c r="D103" s="274"/>
      <c r="E103" s="274" t="s">
        <v>148</v>
      </c>
      <c r="F103" s="294">
        <f t="shared" si="17"/>
        <v>15</v>
      </c>
      <c r="G103" s="275"/>
      <c r="H103" s="276"/>
      <c r="I103" s="276">
        <v>15</v>
      </c>
      <c r="J103" s="276"/>
      <c r="K103" s="276"/>
      <c r="L103" s="276"/>
      <c r="M103" s="276"/>
      <c r="N103" s="275"/>
      <c r="O103" s="160"/>
      <c r="P103" s="275"/>
      <c r="Q103" s="160"/>
      <c r="R103" s="275"/>
      <c r="S103" s="310">
        <v>15</v>
      </c>
      <c r="T103" s="275"/>
      <c r="U103" s="160"/>
      <c r="V103" s="275"/>
      <c r="W103" s="160"/>
      <c r="X103" s="275"/>
      <c r="Y103" s="160"/>
    </row>
    <row r="104" spans="1:25" ht="16.149999999999999" customHeight="1" x14ac:dyDescent="0.2">
      <c r="A104" s="160">
        <v>74</v>
      </c>
      <c r="B104" s="272" t="s">
        <v>115</v>
      </c>
      <c r="C104" s="273" t="s">
        <v>223</v>
      </c>
      <c r="D104" s="274"/>
      <c r="E104" s="274" t="s">
        <v>149</v>
      </c>
      <c r="F104" s="294">
        <f t="shared" si="17"/>
        <v>15</v>
      </c>
      <c r="G104" s="275"/>
      <c r="H104" s="276"/>
      <c r="I104" s="276">
        <v>15</v>
      </c>
      <c r="J104" s="276"/>
      <c r="K104" s="276"/>
      <c r="L104" s="276"/>
      <c r="M104" s="276"/>
      <c r="N104" s="275"/>
      <c r="O104" s="160"/>
      <c r="P104" s="275"/>
      <c r="Q104" s="160"/>
      <c r="R104" s="275"/>
      <c r="S104" s="310"/>
      <c r="T104" s="275"/>
      <c r="U104" s="160">
        <v>15</v>
      </c>
      <c r="V104" s="275"/>
      <c r="W104" s="160"/>
      <c r="X104" s="275"/>
      <c r="Y104" s="160"/>
    </row>
    <row r="105" spans="1:25" ht="17.100000000000001" customHeight="1" x14ac:dyDescent="0.2">
      <c r="A105" s="302">
        <v>75</v>
      </c>
      <c r="B105" s="292" t="s">
        <v>120</v>
      </c>
      <c r="C105" s="273" t="s">
        <v>224</v>
      </c>
      <c r="D105" s="274"/>
      <c r="E105" s="274" t="s">
        <v>151</v>
      </c>
      <c r="F105" s="294">
        <f t="shared" si="17"/>
        <v>15</v>
      </c>
      <c r="G105" s="275"/>
      <c r="H105" s="276"/>
      <c r="I105" s="276">
        <v>15</v>
      </c>
      <c r="J105" s="276"/>
      <c r="K105" s="276"/>
      <c r="L105" s="276"/>
      <c r="M105" s="276"/>
      <c r="N105" s="275"/>
      <c r="O105" s="160"/>
      <c r="P105" s="275"/>
      <c r="Q105" s="160"/>
      <c r="R105" s="275"/>
      <c r="S105" s="310"/>
      <c r="T105" s="275"/>
      <c r="U105" s="160"/>
      <c r="V105" s="275"/>
      <c r="W105" s="160"/>
      <c r="X105" s="275"/>
      <c r="Y105" s="160">
        <v>15</v>
      </c>
    </row>
    <row r="106" spans="1:25" ht="17.100000000000001" customHeight="1" thickBot="1" x14ac:dyDescent="0.25">
      <c r="A106" s="323">
        <v>76</v>
      </c>
      <c r="B106" s="292" t="s">
        <v>121</v>
      </c>
      <c r="C106" s="273" t="s">
        <v>225</v>
      </c>
      <c r="D106" s="274"/>
      <c r="E106" s="274" t="s">
        <v>151</v>
      </c>
      <c r="F106" s="294">
        <f t="shared" si="17"/>
        <v>15</v>
      </c>
      <c r="G106" s="275"/>
      <c r="H106" s="276"/>
      <c r="I106" s="276">
        <v>15</v>
      </c>
      <c r="J106" s="276"/>
      <c r="K106" s="276"/>
      <c r="L106" s="276"/>
      <c r="M106" s="276"/>
      <c r="N106" s="275"/>
      <c r="O106" s="160"/>
      <c r="P106" s="275"/>
      <c r="Q106" s="160"/>
      <c r="R106" s="275"/>
      <c r="S106" s="310"/>
      <c r="T106" s="275"/>
      <c r="U106" s="160"/>
      <c r="V106" s="275"/>
      <c r="W106" s="160"/>
      <c r="X106" s="275"/>
      <c r="Y106" s="160">
        <v>15</v>
      </c>
    </row>
    <row r="107" spans="1:25" s="77" customFormat="1" ht="17.100000000000001" customHeight="1" thickTop="1" thickBot="1" x14ac:dyDescent="0.25">
      <c r="A107" s="331" t="s">
        <v>11</v>
      </c>
      <c r="B107" s="283"/>
      <c r="C107" s="284"/>
      <c r="D107" s="285"/>
      <c r="E107" s="285"/>
      <c r="F107" s="286">
        <f>SUM(F99:F106)</f>
        <v>120</v>
      </c>
      <c r="G107" s="287">
        <f t="shared" ref="G107:Y107" si="18">SUM(G99:G106)</f>
        <v>0</v>
      </c>
      <c r="H107" s="288">
        <f t="shared" si="18"/>
        <v>0</v>
      </c>
      <c r="I107" s="288">
        <f t="shared" si="18"/>
        <v>120</v>
      </c>
      <c r="J107" s="288">
        <f t="shared" si="18"/>
        <v>0</v>
      </c>
      <c r="K107" s="288">
        <f t="shared" si="18"/>
        <v>0</v>
      </c>
      <c r="L107" s="288">
        <f t="shared" si="18"/>
        <v>0</v>
      </c>
      <c r="M107" s="288">
        <f t="shared" si="18"/>
        <v>0</v>
      </c>
      <c r="N107" s="287">
        <f t="shared" si="18"/>
        <v>0</v>
      </c>
      <c r="O107" s="289">
        <f t="shared" si="18"/>
        <v>30</v>
      </c>
      <c r="P107" s="287">
        <f t="shared" si="18"/>
        <v>0</v>
      </c>
      <c r="Q107" s="289">
        <f t="shared" si="18"/>
        <v>30</v>
      </c>
      <c r="R107" s="287">
        <f t="shared" si="18"/>
        <v>0</v>
      </c>
      <c r="S107" s="289">
        <f t="shared" si="18"/>
        <v>15</v>
      </c>
      <c r="T107" s="287">
        <f t="shared" si="18"/>
        <v>0</v>
      </c>
      <c r="U107" s="289">
        <f t="shared" si="18"/>
        <v>15</v>
      </c>
      <c r="V107" s="287">
        <f t="shared" si="18"/>
        <v>0</v>
      </c>
      <c r="W107" s="289">
        <f t="shared" si="18"/>
        <v>0</v>
      </c>
      <c r="X107" s="287">
        <f t="shared" si="18"/>
        <v>0</v>
      </c>
      <c r="Y107" s="289">
        <f t="shared" si="18"/>
        <v>30</v>
      </c>
    </row>
    <row r="108" spans="1:25" ht="17.100000000000001" customHeight="1" thickTop="1" thickBot="1" x14ac:dyDescent="0.25">
      <c r="A108" s="332" t="s">
        <v>241</v>
      </c>
      <c r="B108" s="333"/>
      <c r="C108" s="333"/>
      <c r="D108" s="333"/>
      <c r="E108" s="333"/>
      <c r="F108" s="333"/>
      <c r="G108" s="333"/>
      <c r="H108" s="333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3"/>
      <c r="U108" s="333"/>
      <c r="V108" s="333"/>
      <c r="W108" s="333"/>
      <c r="X108" s="333"/>
      <c r="Y108" s="333"/>
    </row>
    <row r="109" spans="1:25" ht="17.100000000000001" customHeight="1" thickTop="1" thickBot="1" x14ac:dyDescent="0.25">
      <c r="A109" s="262">
        <v>77</v>
      </c>
      <c r="B109" s="290" t="s">
        <v>116</v>
      </c>
      <c r="C109" s="264" t="s">
        <v>226</v>
      </c>
      <c r="D109" s="265" t="s">
        <v>149</v>
      </c>
      <c r="E109" s="265" t="s">
        <v>147</v>
      </c>
      <c r="F109" s="266">
        <f>SUM(G109:M109)</f>
        <v>120</v>
      </c>
      <c r="G109" s="267"/>
      <c r="H109" s="268"/>
      <c r="I109" s="268"/>
      <c r="J109" s="268"/>
      <c r="K109" s="268">
        <v>120</v>
      </c>
      <c r="L109" s="268"/>
      <c r="M109" s="268"/>
      <c r="N109" s="267"/>
      <c r="O109" s="270">
        <v>30</v>
      </c>
      <c r="P109" s="267"/>
      <c r="Q109" s="270">
        <v>30</v>
      </c>
      <c r="R109" s="267"/>
      <c r="S109" s="313">
        <v>30</v>
      </c>
      <c r="T109" s="267"/>
      <c r="U109" s="270">
        <v>30</v>
      </c>
      <c r="V109" s="267"/>
      <c r="W109" s="270"/>
      <c r="X109" s="267"/>
      <c r="Y109" s="270"/>
    </row>
    <row r="110" spans="1:25" s="77" customFormat="1" ht="17.100000000000001" customHeight="1" thickTop="1" thickBot="1" x14ac:dyDescent="0.25">
      <c r="A110" s="331" t="s">
        <v>11</v>
      </c>
      <c r="B110" s="283"/>
      <c r="C110" s="284"/>
      <c r="D110" s="285"/>
      <c r="E110" s="285"/>
      <c r="F110" s="286">
        <f t="shared" ref="F110:Y110" si="19">SUM(F109:F109)</f>
        <v>120</v>
      </c>
      <c r="G110" s="287">
        <f t="shared" si="19"/>
        <v>0</v>
      </c>
      <c r="H110" s="288">
        <f t="shared" si="19"/>
        <v>0</v>
      </c>
      <c r="I110" s="288">
        <f t="shared" si="19"/>
        <v>0</v>
      </c>
      <c r="J110" s="288">
        <f t="shared" si="19"/>
        <v>0</v>
      </c>
      <c r="K110" s="288">
        <f t="shared" si="19"/>
        <v>120</v>
      </c>
      <c r="L110" s="288">
        <f t="shared" si="19"/>
        <v>0</v>
      </c>
      <c r="M110" s="288">
        <f t="shared" si="19"/>
        <v>0</v>
      </c>
      <c r="N110" s="287">
        <f t="shared" si="19"/>
        <v>0</v>
      </c>
      <c r="O110" s="289">
        <f t="shared" si="19"/>
        <v>30</v>
      </c>
      <c r="P110" s="287">
        <f t="shared" si="19"/>
        <v>0</v>
      </c>
      <c r="Q110" s="289">
        <f t="shared" si="19"/>
        <v>30</v>
      </c>
      <c r="R110" s="287">
        <f t="shared" si="19"/>
        <v>0</v>
      </c>
      <c r="S110" s="289">
        <f t="shared" si="19"/>
        <v>30</v>
      </c>
      <c r="T110" s="287">
        <f t="shared" si="19"/>
        <v>0</v>
      </c>
      <c r="U110" s="289">
        <f t="shared" si="19"/>
        <v>30</v>
      </c>
      <c r="V110" s="287">
        <f t="shared" si="19"/>
        <v>0</v>
      </c>
      <c r="W110" s="289">
        <f t="shared" si="19"/>
        <v>0</v>
      </c>
      <c r="X110" s="287">
        <f t="shared" si="19"/>
        <v>0</v>
      </c>
      <c r="Y110" s="289">
        <f t="shared" si="19"/>
        <v>0</v>
      </c>
    </row>
    <row r="111" spans="1:25" ht="17.100000000000001" customHeight="1" thickTop="1" thickBot="1" x14ac:dyDescent="0.25">
      <c r="A111" s="252" t="s">
        <v>242</v>
      </c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</row>
    <row r="112" spans="1:25" ht="17.100000000000001" customHeight="1" thickTop="1" x14ac:dyDescent="0.2">
      <c r="A112" s="262">
        <v>78</v>
      </c>
      <c r="B112" s="290" t="s">
        <v>122</v>
      </c>
      <c r="C112" s="264" t="s">
        <v>227</v>
      </c>
      <c r="D112" s="265"/>
      <c r="E112" s="265" t="s">
        <v>147</v>
      </c>
      <c r="F112" s="266">
        <f>SUM(G112:M112)</f>
        <v>30</v>
      </c>
      <c r="G112" s="267"/>
      <c r="H112" s="268">
        <v>30</v>
      </c>
      <c r="I112" s="268"/>
      <c r="J112" s="268"/>
      <c r="K112" s="268"/>
      <c r="L112" s="268"/>
      <c r="M112" s="268"/>
      <c r="N112" s="267"/>
      <c r="O112" s="270">
        <v>15</v>
      </c>
      <c r="P112" s="267"/>
      <c r="Q112" s="270">
        <v>15</v>
      </c>
      <c r="R112" s="267"/>
      <c r="S112" s="313"/>
      <c r="T112" s="267"/>
      <c r="U112" s="270"/>
      <c r="V112" s="267"/>
      <c r="W112" s="270"/>
      <c r="X112" s="267"/>
      <c r="Y112" s="270"/>
    </row>
    <row r="113" spans="1:25" ht="17.100000000000001" customHeight="1" x14ac:dyDescent="0.2">
      <c r="A113" s="262">
        <v>79</v>
      </c>
      <c r="B113" s="290" t="s">
        <v>123</v>
      </c>
      <c r="C113" s="264" t="s">
        <v>228</v>
      </c>
      <c r="D113" s="265"/>
      <c r="E113" s="265" t="s">
        <v>149</v>
      </c>
      <c r="F113" s="266">
        <f>SUM(G113:M113)</f>
        <v>30</v>
      </c>
      <c r="G113" s="267"/>
      <c r="H113" s="268">
        <v>30</v>
      </c>
      <c r="I113" s="268"/>
      <c r="J113" s="268"/>
      <c r="K113" s="268"/>
      <c r="L113" s="268"/>
      <c r="M113" s="268"/>
      <c r="N113" s="267"/>
      <c r="O113" s="270"/>
      <c r="P113" s="267"/>
      <c r="Q113" s="270"/>
      <c r="R113" s="267"/>
      <c r="S113" s="313">
        <v>15</v>
      </c>
      <c r="T113" s="267"/>
      <c r="U113" s="270">
        <v>15</v>
      </c>
      <c r="V113" s="267"/>
      <c r="W113" s="270"/>
      <c r="X113" s="267"/>
      <c r="Y113" s="270"/>
    </row>
    <row r="114" spans="1:25" ht="17.100000000000001" customHeight="1" thickBot="1" x14ac:dyDescent="0.25">
      <c r="A114" s="271">
        <v>80</v>
      </c>
      <c r="B114" s="292" t="s">
        <v>124</v>
      </c>
      <c r="C114" s="273" t="s">
        <v>229</v>
      </c>
      <c r="D114" s="274"/>
      <c r="E114" s="274" t="s">
        <v>151</v>
      </c>
      <c r="F114" s="294">
        <v>5</v>
      </c>
      <c r="G114" s="275">
        <v>5</v>
      </c>
      <c r="H114" s="276"/>
      <c r="I114" s="276"/>
      <c r="J114" s="276"/>
      <c r="K114" s="276"/>
      <c r="L114" s="276"/>
      <c r="M114" s="276"/>
      <c r="N114" s="275"/>
      <c r="O114" s="160"/>
      <c r="P114" s="275"/>
      <c r="Q114" s="160"/>
      <c r="R114" s="275"/>
      <c r="S114" s="310"/>
      <c r="T114" s="275"/>
      <c r="U114" s="160"/>
      <c r="V114" s="275"/>
      <c r="W114" s="160"/>
      <c r="X114" s="275">
        <v>5</v>
      </c>
      <c r="Y114" s="160"/>
    </row>
    <row r="115" spans="1:25" s="77" customFormat="1" ht="17.100000000000001" customHeight="1" thickTop="1" thickBot="1" x14ac:dyDescent="0.25">
      <c r="A115" s="331" t="s">
        <v>11</v>
      </c>
      <c r="B115" s="283"/>
      <c r="C115" s="284"/>
      <c r="D115" s="285"/>
      <c r="E115" s="285"/>
      <c r="F115" s="286">
        <f t="shared" ref="F115:X115" si="20">SUM(F112:F114)</f>
        <v>65</v>
      </c>
      <c r="G115" s="287">
        <f t="shared" si="20"/>
        <v>5</v>
      </c>
      <c r="H115" s="288">
        <f t="shared" si="20"/>
        <v>60</v>
      </c>
      <c r="I115" s="288">
        <f t="shared" si="20"/>
        <v>0</v>
      </c>
      <c r="J115" s="288">
        <f t="shared" si="20"/>
        <v>0</v>
      </c>
      <c r="K115" s="288">
        <f t="shared" si="20"/>
        <v>0</v>
      </c>
      <c r="L115" s="288">
        <f t="shared" si="20"/>
        <v>0</v>
      </c>
      <c r="M115" s="288">
        <f t="shared" si="20"/>
        <v>0</v>
      </c>
      <c r="N115" s="287">
        <f t="shared" si="20"/>
        <v>0</v>
      </c>
      <c r="O115" s="289">
        <f t="shared" si="20"/>
        <v>15</v>
      </c>
      <c r="P115" s="287">
        <f t="shared" si="20"/>
        <v>0</v>
      </c>
      <c r="Q115" s="289">
        <f t="shared" si="20"/>
        <v>15</v>
      </c>
      <c r="R115" s="287">
        <f t="shared" si="20"/>
        <v>0</v>
      </c>
      <c r="S115" s="289">
        <f t="shared" si="20"/>
        <v>15</v>
      </c>
      <c r="T115" s="287">
        <f t="shared" si="20"/>
        <v>0</v>
      </c>
      <c r="U115" s="289">
        <f t="shared" si="20"/>
        <v>15</v>
      </c>
      <c r="V115" s="287">
        <f t="shared" si="20"/>
        <v>0</v>
      </c>
      <c r="W115" s="289">
        <f t="shared" si="20"/>
        <v>0</v>
      </c>
      <c r="X115" s="287">
        <f t="shared" si="20"/>
        <v>5</v>
      </c>
      <c r="Y115" s="251"/>
    </row>
    <row r="116" spans="1:25" ht="17.100000000000001" customHeight="1" thickTop="1" thickBot="1" x14ac:dyDescent="0.25">
      <c r="A116" s="332" t="s">
        <v>243</v>
      </c>
      <c r="B116" s="333"/>
      <c r="C116" s="333"/>
      <c r="D116" s="333"/>
      <c r="E116" s="333"/>
      <c r="F116" s="333"/>
      <c r="G116" s="333"/>
      <c r="H116" s="33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3"/>
      <c r="X116" s="333"/>
      <c r="Y116" s="333"/>
    </row>
    <row r="117" spans="1:25" ht="17.100000000000001" customHeight="1" thickTop="1" thickBot="1" x14ac:dyDescent="0.25">
      <c r="A117" s="262">
        <v>81</v>
      </c>
      <c r="B117" s="290" t="s">
        <v>117</v>
      </c>
      <c r="C117" s="264" t="s">
        <v>230</v>
      </c>
      <c r="D117" s="265"/>
      <c r="E117" s="265" t="s">
        <v>151</v>
      </c>
      <c r="F117" s="266">
        <f>SUM(G117:M117)</f>
        <v>60</v>
      </c>
      <c r="G117" s="267"/>
      <c r="H117" s="268"/>
      <c r="I117" s="268"/>
      <c r="J117" s="268"/>
      <c r="K117" s="268"/>
      <c r="L117" s="268">
        <v>60</v>
      </c>
      <c r="M117" s="268"/>
      <c r="N117" s="267"/>
      <c r="O117" s="270"/>
      <c r="P117" s="267"/>
      <c r="Q117" s="270"/>
      <c r="R117" s="267"/>
      <c r="S117" s="313"/>
      <c r="T117" s="267"/>
      <c r="U117" s="270"/>
      <c r="V117" s="267"/>
      <c r="W117" s="270">
        <v>30</v>
      </c>
      <c r="X117" s="267"/>
      <c r="Y117" s="270">
        <v>30</v>
      </c>
    </row>
    <row r="118" spans="1:25" s="77" customFormat="1" ht="17.100000000000001" customHeight="1" thickTop="1" thickBot="1" x14ac:dyDescent="0.25">
      <c r="A118" s="334" t="s">
        <v>11</v>
      </c>
      <c r="B118" s="335"/>
      <c r="C118" s="284"/>
      <c r="D118" s="285"/>
      <c r="E118" s="285"/>
      <c r="F118" s="286">
        <f t="shared" ref="F118:Y118" si="21">SUM(F117:F117)</f>
        <v>60</v>
      </c>
      <c r="G118" s="287">
        <f t="shared" si="21"/>
        <v>0</v>
      </c>
      <c r="H118" s="288">
        <f t="shared" si="21"/>
        <v>0</v>
      </c>
      <c r="I118" s="288">
        <f t="shared" si="21"/>
        <v>0</v>
      </c>
      <c r="J118" s="288">
        <f t="shared" si="21"/>
        <v>0</v>
      </c>
      <c r="K118" s="288">
        <f t="shared" si="21"/>
        <v>0</v>
      </c>
      <c r="L118" s="288">
        <f t="shared" si="21"/>
        <v>60</v>
      </c>
      <c r="M118" s="288">
        <f t="shared" si="21"/>
        <v>0</v>
      </c>
      <c r="N118" s="287">
        <f t="shared" si="21"/>
        <v>0</v>
      </c>
      <c r="O118" s="289">
        <f t="shared" si="21"/>
        <v>0</v>
      </c>
      <c r="P118" s="287">
        <f t="shared" si="21"/>
        <v>0</v>
      </c>
      <c r="Q118" s="289">
        <f t="shared" si="21"/>
        <v>0</v>
      </c>
      <c r="R118" s="287">
        <f t="shared" si="21"/>
        <v>0</v>
      </c>
      <c r="S118" s="289">
        <f t="shared" si="21"/>
        <v>0</v>
      </c>
      <c r="T118" s="287">
        <f t="shared" si="21"/>
        <v>0</v>
      </c>
      <c r="U118" s="289">
        <f t="shared" si="21"/>
        <v>0</v>
      </c>
      <c r="V118" s="287">
        <f t="shared" si="21"/>
        <v>0</v>
      </c>
      <c r="W118" s="289">
        <f t="shared" si="21"/>
        <v>30</v>
      </c>
      <c r="X118" s="287">
        <f t="shared" si="21"/>
        <v>0</v>
      </c>
      <c r="Y118" s="289">
        <f t="shared" si="21"/>
        <v>30</v>
      </c>
    </row>
    <row r="119" spans="1:25" ht="17.100000000000001" hidden="1" customHeight="1" thickTop="1" thickBot="1" x14ac:dyDescent="0.25">
      <c r="A119" s="252" t="s">
        <v>36</v>
      </c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  <c r="O119" s="253"/>
      <c r="P119" s="253"/>
      <c r="Q119" s="253"/>
      <c r="R119" s="253"/>
      <c r="S119" s="253"/>
      <c r="T119" s="253"/>
      <c r="U119" s="253"/>
      <c r="V119" s="253"/>
      <c r="W119" s="253"/>
      <c r="X119" s="253"/>
      <c r="Y119" s="253"/>
    </row>
    <row r="120" spans="1:25" ht="17.100000000000001" hidden="1" customHeight="1" thickTop="1" x14ac:dyDescent="0.2">
      <c r="A120" s="254"/>
      <c r="B120" s="329"/>
      <c r="C120" s="336"/>
      <c r="D120" s="257"/>
      <c r="E120" s="257"/>
      <c r="F120" s="258">
        <f>SUM(G120:M120)</f>
        <v>0</v>
      </c>
      <c r="G120" s="259"/>
      <c r="H120" s="260"/>
      <c r="I120" s="260"/>
      <c r="J120" s="260"/>
      <c r="K120" s="260"/>
      <c r="L120" s="260"/>
      <c r="M120" s="260"/>
      <c r="N120" s="259"/>
      <c r="O120" s="261"/>
      <c r="P120" s="259"/>
      <c r="Q120" s="261"/>
      <c r="R120" s="259"/>
      <c r="S120" s="330"/>
      <c r="T120" s="259"/>
      <c r="U120" s="261"/>
      <c r="V120" s="259"/>
      <c r="W120" s="261"/>
      <c r="X120" s="259"/>
      <c r="Y120" s="261"/>
    </row>
    <row r="121" spans="1:25" ht="17.100000000000001" hidden="1" customHeight="1" x14ac:dyDescent="0.2">
      <c r="A121" s="271"/>
      <c r="B121" s="292"/>
      <c r="C121" s="337"/>
      <c r="D121" s="274"/>
      <c r="E121" s="274"/>
      <c r="F121" s="294">
        <f>SUM(G121:M121)</f>
        <v>0</v>
      </c>
      <c r="G121" s="275"/>
      <c r="H121" s="276"/>
      <c r="I121" s="276"/>
      <c r="J121" s="276"/>
      <c r="K121" s="276"/>
      <c r="L121" s="276"/>
      <c r="M121" s="276"/>
      <c r="N121" s="275"/>
      <c r="O121" s="160"/>
      <c r="P121" s="275"/>
      <c r="Q121" s="160"/>
      <c r="R121" s="275"/>
      <c r="S121" s="310"/>
      <c r="T121" s="275"/>
      <c r="U121" s="160"/>
      <c r="V121" s="275"/>
      <c r="W121" s="160"/>
      <c r="X121" s="275"/>
      <c r="Y121" s="160"/>
    </row>
    <row r="122" spans="1:25" ht="17.100000000000001" hidden="1" customHeight="1" x14ac:dyDescent="0.2">
      <c r="A122" s="271"/>
      <c r="B122" s="292"/>
      <c r="C122" s="337"/>
      <c r="D122" s="274"/>
      <c r="E122" s="274"/>
      <c r="F122" s="294">
        <f>SUM(G122:M122)</f>
        <v>0</v>
      </c>
      <c r="G122" s="275"/>
      <c r="H122" s="276"/>
      <c r="I122" s="276"/>
      <c r="J122" s="276"/>
      <c r="K122" s="276"/>
      <c r="L122" s="276"/>
      <c r="M122" s="276"/>
      <c r="N122" s="275"/>
      <c r="O122" s="160"/>
      <c r="P122" s="275"/>
      <c r="Q122" s="160"/>
      <c r="R122" s="275"/>
      <c r="S122" s="310"/>
      <c r="T122" s="275"/>
      <c r="U122" s="160"/>
      <c r="V122" s="275"/>
      <c r="W122" s="160"/>
      <c r="X122" s="275"/>
      <c r="Y122" s="160"/>
    </row>
    <row r="123" spans="1:25" ht="17.100000000000001" hidden="1" customHeight="1" x14ac:dyDescent="0.2">
      <c r="A123" s="271"/>
      <c r="B123" s="292"/>
      <c r="C123" s="337"/>
      <c r="D123" s="274"/>
      <c r="E123" s="274"/>
      <c r="F123" s="294">
        <f>SUM(G123:M123)</f>
        <v>0</v>
      </c>
      <c r="G123" s="275"/>
      <c r="H123" s="276"/>
      <c r="I123" s="276"/>
      <c r="J123" s="276"/>
      <c r="K123" s="276"/>
      <c r="L123" s="276"/>
      <c r="M123" s="276"/>
      <c r="N123" s="275"/>
      <c r="O123" s="160"/>
      <c r="P123" s="275"/>
      <c r="Q123" s="160"/>
      <c r="R123" s="275"/>
      <c r="S123" s="310"/>
      <c r="T123" s="275"/>
      <c r="U123" s="160"/>
      <c r="V123" s="275"/>
      <c r="W123" s="160"/>
      <c r="X123" s="275"/>
      <c r="Y123" s="160"/>
    </row>
    <row r="124" spans="1:25" ht="17.100000000000001" hidden="1" customHeight="1" thickBot="1" x14ac:dyDescent="0.25">
      <c r="A124" s="323"/>
      <c r="B124" s="292"/>
      <c r="C124" s="337"/>
      <c r="D124" s="274"/>
      <c r="E124" s="274"/>
      <c r="F124" s="294">
        <f>SUM(G124:M124)</f>
        <v>0</v>
      </c>
      <c r="G124" s="275"/>
      <c r="H124" s="276"/>
      <c r="I124" s="276"/>
      <c r="J124" s="276"/>
      <c r="K124" s="276"/>
      <c r="L124" s="276"/>
      <c r="M124" s="276"/>
      <c r="N124" s="275"/>
      <c r="O124" s="160"/>
      <c r="P124" s="275"/>
      <c r="Q124" s="160"/>
      <c r="R124" s="275"/>
      <c r="S124" s="310"/>
      <c r="T124" s="275"/>
      <c r="U124" s="160"/>
      <c r="V124" s="275"/>
      <c r="W124" s="160"/>
      <c r="X124" s="275"/>
      <c r="Y124" s="160"/>
    </row>
    <row r="125" spans="1:25" s="77" customFormat="1" ht="17.100000000000001" hidden="1" customHeight="1" thickTop="1" thickBot="1" x14ac:dyDescent="0.25">
      <c r="A125" s="282" t="s">
        <v>11</v>
      </c>
      <c r="B125" s="338"/>
      <c r="C125" s="284"/>
      <c r="D125" s="285"/>
      <c r="E125" s="285"/>
      <c r="F125" s="286">
        <f>SUM(F120:F124)</f>
        <v>0</v>
      </c>
      <c r="G125" s="287">
        <f t="shared" ref="G125:Y125" si="22">SUM(G120:G124)</f>
        <v>0</v>
      </c>
      <c r="H125" s="288">
        <f t="shared" si="22"/>
        <v>0</v>
      </c>
      <c r="I125" s="288">
        <f t="shared" si="22"/>
        <v>0</v>
      </c>
      <c r="J125" s="288">
        <f t="shared" si="22"/>
        <v>0</v>
      </c>
      <c r="K125" s="288">
        <f t="shared" si="22"/>
        <v>0</v>
      </c>
      <c r="L125" s="288">
        <f t="shared" si="22"/>
        <v>0</v>
      </c>
      <c r="M125" s="288">
        <f t="shared" si="22"/>
        <v>0</v>
      </c>
      <c r="N125" s="287">
        <f t="shared" si="22"/>
        <v>0</v>
      </c>
      <c r="O125" s="289">
        <f t="shared" si="22"/>
        <v>0</v>
      </c>
      <c r="P125" s="287">
        <f t="shared" si="22"/>
        <v>0</v>
      </c>
      <c r="Q125" s="289">
        <f t="shared" si="22"/>
        <v>0</v>
      </c>
      <c r="R125" s="287">
        <f t="shared" si="22"/>
        <v>0</v>
      </c>
      <c r="S125" s="289">
        <f t="shared" si="22"/>
        <v>0</v>
      </c>
      <c r="T125" s="287">
        <f t="shared" si="22"/>
        <v>0</v>
      </c>
      <c r="U125" s="289">
        <f t="shared" si="22"/>
        <v>0</v>
      </c>
      <c r="V125" s="287">
        <f t="shared" si="22"/>
        <v>0</v>
      </c>
      <c r="W125" s="289">
        <f t="shared" si="22"/>
        <v>0</v>
      </c>
      <c r="X125" s="287">
        <f t="shared" si="22"/>
        <v>0</v>
      </c>
      <c r="Y125" s="289">
        <f t="shared" si="22"/>
        <v>0</v>
      </c>
    </row>
    <row r="126" spans="1:25" ht="17.100000000000001" customHeight="1" thickTop="1" thickBot="1" x14ac:dyDescent="0.25">
      <c r="A126" s="252" t="s">
        <v>244</v>
      </c>
      <c r="B126" s="253"/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3"/>
      <c r="Q126" s="253"/>
      <c r="R126" s="253"/>
      <c r="S126" s="253"/>
      <c r="T126" s="253"/>
      <c r="U126" s="253"/>
      <c r="V126" s="253"/>
      <c r="W126" s="253"/>
      <c r="X126" s="253"/>
      <c r="Y126" s="253"/>
    </row>
    <row r="127" spans="1:25" ht="17.100000000000001" customHeight="1" thickTop="1" thickBot="1" x14ac:dyDescent="0.25">
      <c r="A127" s="339">
        <v>82</v>
      </c>
      <c r="B127" s="290" t="s">
        <v>19</v>
      </c>
      <c r="C127" s="340" t="s">
        <v>231</v>
      </c>
      <c r="D127" s="341"/>
      <c r="E127" s="342">
        <v>5</v>
      </c>
      <c r="F127" s="343">
        <v>30</v>
      </c>
      <c r="G127" s="344"/>
      <c r="H127" s="345"/>
      <c r="I127" s="345"/>
      <c r="J127" s="345"/>
      <c r="K127" s="345"/>
      <c r="L127" s="345"/>
      <c r="M127" s="346">
        <v>30</v>
      </c>
      <c r="N127" s="344"/>
      <c r="O127" s="346"/>
      <c r="P127" s="347"/>
      <c r="Q127" s="348"/>
      <c r="R127" s="344"/>
      <c r="S127" s="346"/>
      <c r="T127" s="347"/>
      <c r="U127" s="348"/>
      <c r="V127" s="344"/>
      <c r="W127" s="346">
        <v>30</v>
      </c>
      <c r="X127" s="347"/>
      <c r="Y127" s="346"/>
    </row>
    <row r="128" spans="1:25" s="71" customFormat="1" ht="17.100000000000001" customHeight="1" thickTop="1" thickBot="1" x14ac:dyDescent="0.25">
      <c r="A128" s="349" t="s">
        <v>14</v>
      </c>
      <c r="B128" s="350"/>
      <c r="C128" s="351"/>
      <c r="D128" s="352"/>
      <c r="E128" s="353"/>
      <c r="F128" s="354">
        <f>SUM(F127,F118,F115,F110,F107,F87,F82,F77,F62,F53,F20)</f>
        <v>1880</v>
      </c>
      <c r="G128" s="354">
        <f>SUM(G115,G62,G53,G20)</f>
        <v>110</v>
      </c>
      <c r="H128" s="354">
        <f>SUM(H118,H115,H110,H107,H87,H82,H77,H62,H53,H20)</f>
        <v>825</v>
      </c>
      <c r="I128" s="354">
        <f>SUM(I118,I115,I110,I107,I87,I82,I77,I62,I53,I20)</f>
        <v>315</v>
      </c>
      <c r="J128" s="354">
        <f>SUM(J118,J115,J110,J107,J87,J82,J77,J62,J53,J20)</f>
        <v>420</v>
      </c>
      <c r="K128" s="354">
        <f>SUM(K110)</f>
        <v>120</v>
      </c>
      <c r="L128" s="354">
        <f>SUM(L118)</f>
        <v>60</v>
      </c>
      <c r="M128" s="354">
        <f>SUM(M127)</f>
        <v>30</v>
      </c>
      <c r="N128" s="354">
        <f>SUM(N118,N115,N110,N107,N87,N82,N77,N62,N53,N20)</f>
        <v>30</v>
      </c>
      <c r="O128" s="354">
        <f>SUM(O115,O110,O107,O62,O53,O20)</f>
        <v>315</v>
      </c>
      <c r="P128" s="354">
        <f>SUM(P62,P20)</f>
        <v>45</v>
      </c>
      <c r="Q128" s="354">
        <f>SUM(Q115,Q110,Q107,Q77,Q62,Q53)</f>
        <v>295</v>
      </c>
      <c r="R128" s="354">
        <f>SUM(R118,R115,R110,R107,R97,R82,R77,R62,R53,R20)</f>
        <v>0</v>
      </c>
      <c r="S128" s="354">
        <f>SUM(S115,S110,S107,S87,S82,S77,S62,S53)</f>
        <v>360</v>
      </c>
      <c r="T128" s="354">
        <f>SUM(T20)</f>
        <v>0</v>
      </c>
      <c r="U128" s="354">
        <f>SUM(U115,U110,U107,U87,U82,U77,U62,U53)</f>
        <v>355</v>
      </c>
      <c r="V128" s="354">
        <f>SUM(V53)</f>
        <v>15</v>
      </c>
      <c r="W128" s="354">
        <f>SUM(W118,W87,W127,W82,W77,W62,W53)</f>
        <v>300</v>
      </c>
      <c r="X128" s="354">
        <f>SUM(X115,X20)</f>
        <v>20</v>
      </c>
      <c r="Y128" s="354">
        <f>SUM(Y118,Y107,Y77,Y53,Y20)</f>
        <v>145</v>
      </c>
    </row>
    <row r="129" spans="1:25" ht="12.95" customHeight="1" thickTop="1" thickBot="1" x14ac:dyDescent="0.25">
      <c r="A129" s="146"/>
      <c r="B129" s="146"/>
      <c r="C129" s="147"/>
      <c r="D129" s="146" t="s">
        <v>16</v>
      </c>
      <c r="E129" s="146"/>
      <c r="F129" s="148">
        <f>SUM(F127,F118,F115,F110,F107,F97,F92,F77,F62,F53,F20)</f>
        <v>1880</v>
      </c>
      <c r="G129" s="146"/>
      <c r="H129" s="146"/>
      <c r="I129" s="146"/>
      <c r="J129" s="146"/>
      <c r="K129" s="146"/>
      <c r="L129" s="146"/>
      <c r="M129" s="146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</row>
    <row r="130" spans="1:25" ht="13.5" customHeight="1" thickTop="1" thickBot="1" x14ac:dyDescent="0.25">
      <c r="A130" s="146"/>
      <c r="B130" s="146"/>
      <c r="C130" s="147"/>
      <c r="D130" s="146" t="s">
        <v>17</v>
      </c>
      <c r="E130" s="146"/>
      <c r="F130" s="148">
        <f>SUM(G128:M128)</f>
        <v>1880</v>
      </c>
      <c r="G130" s="146"/>
      <c r="H130" s="146"/>
      <c r="I130" s="201" t="s">
        <v>13</v>
      </c>
      <c r="J130" s="201"/>
      <c r="K130" s="201"/>
      <c r="L130" s="201"/>
      <c r="M130" s="202"/>
      <c r="N130" s="151">
        <f>COUNTIF($D15:$D128,1)</f>
        <v>2</v>
      </c>
      <c r="O130" s="152">
        <f>COUNTIF($E15:$E128,1)</f>
        <v>11</v>
      </c>
      <c r="P130" s="151">
        <f>COUNTIF($D15:$D128,2)</f>
        <v>2</v>
      </c>
      <c r="Q130" s="152">
        <f>COUNTIF($E15:$E128,2)</f>
        <v>14</v>
      </c>
      <c r="R130" s="151">
        <f>COUNTIF($D15:$D128,3)</f>
        <v>1</v>
      </c>
      <c r="S130" s="152">
        <f>COUNTIF($E15:$E128,3)</f>
        <v>13</v>
      </c>
      <c r="T130" s="151">
        <f>COUNTIF($D15:$D128,4)</f>
        <v>3</v>
      </c>
      <c r="U130" s="152">
        <f>COUNTIF($E15:$E128,4)</f>
        <v>14</v>
      </c>
      <c r="V130" s="151">
        <f>COUNTIF($D15:$D128,5)</f>
        <v>1</v>
      </c>
      <c r="W130" s="152">
        <f>COUNTIF($E15:$E128,5)</f>
        <v>13</v>
      </c>
      <c r="X130" s="151">
        <f>COUNTIF($D15:$D128,6)</f>
        <v>1</v>
      </c>
      <c r="Y130" s="152">
        <f>COUNTIF($E15:$E128,6)</f>
        <v>8</v>
      </c>
    </row>
    <row r="131" spans="1:25" ht="12.95" customHeight="1" thickTop="1" x14ac:dyDescent="0.2">
      <c r="A131" s="146"/>
      <c r="B131" s="146"/>
      <c r="C131" s="147"/>
      <c r="D131" s="146"/>
      <c r="E131" s="146"/>
      <c r="F131" s="148" t="str">
        <f>IF(F129=F130,"","BŁĄD !!! SPRAWDŹ WIERSZ OGÓŁEM")</f>
        <v/>
      </c>
      <c r="G131" s="146"/>
      <c r="H131" s="146"/>
      <c r="I131" s="146"/>
      <c r="J131" s="146"/>
      <c r="K131" s="146"/>
      <c r="L131" s="146"/>
      <c r="M131" s="146"/>
      <c r="N131" s="146" t="str">
        <f>IF(N130&gt;8,"za dużo E","")</f>
        <v/>
      </c>
      <c r="O131" s="146"/>
      <c r="P131" s="146" t="str">
        <f>IF(P130&gt;8,"za dużo E","")</f>
        <v/>
      </c>
      <c r="Q131" s="146"/>
      <c r="R131" s="146" t="str">
        <f>IF(R130&gt;8,"za dużo E","")</f>
        <v/>
      </c>
      <c r="S131" s="146"/>
      <c r="T131" s="146" t="str">
        <f>IF(T130&gt;8,"za dużo E","")</f>
        <v/>
      </c>
      <c r="U131" s="146"/>
      <c r="V131" s="146" t="str">
        <f>IF(V130&gt;8,"za dużo E","")</f>
        <v/>
      </c>
      <c r="W131" s="146"/>
      <c r="X131" s="146" t="str">
        <f>IF(X130&gt;8,"za dużo E","")</f>
        <v/>
      </c>
      <c r="Y131" s="146"/>
    </row>
    <row r="132" spans="1:25" ht="17.100000000000001" customHeight="1" x14ac:dyDescent="0.2">
      <c r="A132" s="221"/>
      <c r="B132" s="149"/>
      <c r="C132" s="355" t="s">
        <v>62</v>
      </c>
      <c r="D132" s="149"/>
      <c r="E132" s="149"/>
      <c r="F132" s="356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</row>
    <row r="133" spans="1:25" ht="40.15" customHeight="1" x14ac:dyDescent="0.2">
      <c r="A133" s="221"/>
      <c r="B133" s="149"/>
      <c r="C133" s="357" t="s">
        <v>250</v>
      </c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</row>
    <row r="134" spans="1:25" ht="17.100000000000001" customHeight="1" x14ac:dyDescent="0.2">
      <c r="F134" s="77"/>
    </row>
    <row r="135" spans="1:25" ht="17.100000000000001" customHeight="1" x14ac:dyDescent="0.2">
      <c r="F135" s="77"/>
    </row>
    <row r="136" spans="1:25" ht="17.100000000000001" customHeight="1" x14ac:dyDescent="0.2">
      <c r="F136" s="77"/>
    </row>
    <row r="137" spans="1:25" ht="17.100000000000001" customHeight="1" x14ac:dyDescent="0.2">
      <c r="F137" s="77"/>
    </row>
    <row r="138" spans="1:25" ht="17.100000000000001" customHeight="1" x14ac:dyDescent="0.2">
      <c r="F138" s="77"/>
    </row>
    <row r="139" spans="1:25" ht="17.100000000000001" customHeight="1" x14ac:dyDescent="0.2">
      <c r="F139" s="77"/>
    </row>
    <row r="140" spans="1:25" ht="17.100000000000001" customHeight="1" x14ac:dyDescent="0.2">
      <c r="F140" s="77"/>
    </row>
    <row r="141" spans="1:25" ht="17.100000000000001" customHeight="1" x14ac:dyDescent="0.2">
      <c r="F141" s="77"/>
    </row>
    <row r="142" spans="1:25" ht="17.100000000000001" customHeight="1" x14ac:dyDescent="0.2">
      <c r="F142" s="77"/>
    </row>
    <row r="143" spans="1:25" ht="17.100000000000001" customHeight="1" x14ac:dyDescent="0.2">
      <c r="F143" s="77"/>
    </row>
    <row r="144" spans="1:25" ht="17.100000000000001" customHeight="1" x14ac:dyDescent="0.2">
      <c r="F144" s="77"/>
    </row>
    <row r="145" spans="6:6" ht="17.100000000000001" customHeight="1" x14ac:dyDescent="0.2">
      <c r="F145" s="77"/>
    </row>
    <row r="146" spans="6:6" ht="17.100000000000001" customHeight="1" x14ac:dyDescent="0.2">
      <c r="F146" s="77"/>
    </row>
    <row r="147" spans="6:6" ht="17.100000000000001" customHeight="1" x14ac:dyDescent="0.2">
      <c r="F147" s="77"/>
    </row>
    <row r="148" spans="6:6" ht="17.100000000000001" customHeight="1" x14ac:dyDescent="0.2">
      <c r="F148" s="77"/>
    </row>
    <row r="149" spans="6:6" ht="17.100000000000001" customHeight="1" x14ac:dyDescent="0.2">
      <c r="F149" s="77"/>
    </row>
    <row r="150" spans="6:6" ht="17.100000000000001" customHeight="1" x14ac:dyDescent="0.2">
      <c r="F150" s="77"/>
    </row>
    <row r="151" spans="6:6" ht="17.100000000000001" customHeight="1" x14ac:dyDescent="0.2">
      <c r="F151" s="77"/>
    </row>
    <row r="152" spans="6:6" ht="17.100000000000001" customHeight="1" x14ac:dyDescent="0.2">
      <c r="F152" s="77"/>
    </row>
    <row r="153" spans="6:6" ht="17.100000000000001" customHeight="1" x14ac:dyDescent="0.2">
      <c r="F153" s="77"/>
    </row>
    <row r="154" spans="6:6" ht="17.100000000000001" customHeight="1" x14ac:dyDescent="0.2">
      <c r="F154" s="77"/>
    </row>
    <row r="155" spans="6:6" ht="17.100000000000001" customHeight="1" x14ac:dyDescent="0.2">
      <c r="F155" s="77"/>
    </row>
    <row r="156" spans="6:6" ht="17.100000000000001" customHeight="1" x14ac:dyDescent="0.2">
      <c r="F156" s="77"/>
    </row>
    <row r="157" spans="6:6" ht="17.100000000000001" customHeight="1" x14ac:dyDescent="0.2">
      <c r="F157" s="77"/>
    </row>
    <row r="158" spans="6:6" ht="17.100000000000001" customHeight="1" x14ac:dyDescent="0.2">
      <c r="F158" s="77"/>
    </row>
    <row r="159" spans="6:6" ht="17.100000000000001" customHeight="1" x14ac:dyDescent="0.2">
      <c r="F159" s="77"/>
    </row>
    <row r="160" spans="6:6" ht="17.100000000000001" customHeight="1" x14ac:dyDescent="0.2">
      <c r="F160" s="77"/>
    </row>
    <row r="161" spans="6:6" ht="17.100000000000001" customHeight="1" x14ac:dyDescent="0.2">
      <c r="F161" s="77"/>
    </row>
    <row r="162" spans="6:6" ht="17.100000000000001" customHeight="1" x14ac:dyDescent="0.2">
      <c r="F162" s="77"/>
    </row>
    <row r="163" spans="6:6" ht="17.100000000000001" customHeight="1" x14ac:dyDescent="0.2">
      <c r="F163" s="77"/>
    </row>
    <row r="164" spans="6:6" ht="17.100000000000001" customHeight="1" x14ac:dyDescent="0.2">
      <c r="F164" s="77"/>
    </row>
    <row r="165" spans="6:6" ht="17.100000000000001" customHeight="1" x14ac:dyDescent="0.2">
      <c r="F165" s="77"/>
    </row>
    <row r="166" spans="6:6" ht="17.100000000000001" customHeight="1" x14ac:dyDescent="0.2">
      <c r="F166" s="77"/>
    </row>
    <row r="167" spans="6:6" ht="17.100000000000001" customHeight="1" x14ac:dyDescent="0.2">
      <c r="F167" s="77"/>
    </row>
    <row r="168" spans="6:6" ht="17.100000000000001" customHeight="1" x14ac:dyDescent="0.2">
      <c r="F168" s="77"/>
    </row>
    <row r="169" spans="6:6" ht="17.100000000000001" customHeight="1" x14ac:dyDescent="0.2">
      <c r="F169" s="77"/>
    </row>
    <row r="170" spans="6:6" ht="17.100000000000001" customHeight="1" x14ac:dyDescent="0.2">
      <c r="F170" s="77"/>
    </row>
    <row r="171" spans="6:6" ht="17.100000000000001" customHeight="1" x14ac:dyDescent="0.2">
      <c r="F171" s="77"/>
    </row>
    <row r="172" spans="6:6" ht="17.100000000000001" customHeight="1" x14ac:dyDescent="0.2">
      <c r="F172" s="77"/>
    </row>
    <row r="173" spans="6:6" ht="17.100000000000001" customHeight="1" x14ac:dyDescent="0.2">
      <c r="F173" s="77"/>
    </row>
    <row r="174" spans="6:6" ht="17.100000000000001" customHeight="1" x14ac:dyDescent="0.2">
      <c r="F174" s="77"/>
    </row>
    <row r="175" spans="6:6" ht="17.100000000000001" customHeight="1" x14ac:dyDescent="0.2">
      <c r="F175" s="77"/>
    </row>
    <row r="176" spans="6:6" ht="17.100000000000001" customHeight="1" x14ac:dyDescent="0.2">
      <c r="F176" s="77"/>
    </row>
    <row r="177" spans="6:6" ht="17.100000000000001" customHeight="1" x14ac:dyDescent="0.2">
      <c r="F177" s="77"/>
    </row>
    <row r="178" spans="6:6" ht="17.100000000000001" customHeight="1" x14ac:dyDescent="0.2">
      <c r="F178" s="77"/>
    </row>
    <row r="179" spans="6:6" ht="17.100000000000001" customHeight="1" x14ac:dyDescent="0.2">
      <c r="F179" s="77"/>
    </row>
    <row r="180" spans="6:6" ht="17.100000000000001" customHeight="1" x14ac:dyDescent="0.2">
      <c r="F180" s="77"/>
    </row>
    <row r="181" spans="6:6" ht="17.100000000000001" customHeight="1" x14ac:dyDescent="0.2">
      <c r="F181" s="77"/>
    </row>
    <row r="182" spans="6:6" x14ac:dyDescent="0.2">
      <c r="F182" s="77"/>
    </row>
    <row r="183" spans="6:6" x14ac:dyDescent="0.2">
      <c r="F183" s="77"/>
    </row>
    <row r="184" spans="6:6" x14ac:dyDescent="0.2">
      <c r="F184" s="77"/>
    </row>
    <row r="185" spans="6:6" x14ac:dyDescent="0.2">
      <c r="F185" s="77"/>
    </row>
    <row r="186" spans="6:6" x14ac:dyDescent="0.2">
      <c r="F186" s="77"/>
    </row>
    <row r="187" spans="6:6" x14ac:dyDescent="0.2">
      <c r="F187" s="77"/>
    </row>
    <row r="188" spans="6:6" x14ac:dyDescent="0.2">
      <c r="F188" s="77"/>
    </row>
    <row r="189" spans="6:6" x14ac:dyDescent="0.2">
      <c r="F189" s="77"/>
    </row>
    <row r="190" spans="6:6" x14ac:dyDescent="0.2">
      <c r="F190" s="77"/>
    </row>
    <row r="191" spans="6:6" x14ac:dyDescent="0.2">
      <c r="F191" s="77"/>
    </row>
    <row r="192" spans="6:6" x14ac:dyDescent="0.2">
      <c r="F192" s="77"/>
    </row>
    <row r="193" spans="6:6" x14ac:dyDescent="0.2">
      <c r="F193" s="77"/>
    </row>
    <row r="194" spans="6:6" x14ac:dyDescent="0.2">
      <c r="F194" s="77"/>
    </row>
    <row r="195" spans="6:6" x14ac:dyDescent="0.2">
      <c r="F195" s="77"/>
    </row>
    <row r="196" spans="6:6" x14ac:dyDescent="0.2">
      <c r="F196" s="77"/>
    </row>
    <row r="197" spans="6:6" x14ac:dyDescent="0.2">
      <c r="F197" s="77"/>
    </row>
    <row r="198" spans="6:6" x14ac:dyDescent="0.2">
      <c r="F198" s="77"/>
    </row>
    <row r="199" spans="6:6" x14ac:dyDescent="0.2">
      <c r="F199" s="77"/>
    </row>
    <row r="200" spans="6:6" x14ac:dyDescent="0.2">
      <c r="F200" s="77"/>
    </row>
    <row r="201" spans="6:6" x14ac:dyDescent="0.2">
      <c r="F201" s="77"/>
    </row>
    <row r="202" spans="6:6" x14ac:dyDescent="0.2">
      <c r="F202" s="77"/>
    </row>
    <row r="203" spans="6:6" x14ac:dyDescent="0.2">
      <c r="F203" s="77"/>
    </row>
    <row r="204" spans="6:6" x14ac:dyDescent="0.2">
      <c r="F204" s="77"/>
    </row>
    <row r="205" spans="6:6" x14ac:dyDescent="0.2">
      <c r="F205" s="77"/>
    </row>
    <row r="206" spans="6:6" x14ac:dyDescent="0.2">
      <c r="F206" s="77"/>
    </row>
    <row r="207" spans="6:6" x14ac:dyDescent="0.2">
      <c r="F207" s="77"/>
    </row>
    <row r="208" spans="6:6" x14ac:dyDescent="0.2">
      <c r="F208" s="77"/>
    </row>
    <row r="209" spans="6:6" x14ac:dyDescent="0.2">
      <c r="F209" s="77"/>
    </row>
    <row r="210" spans="6:6" x14ac:dyDescent="0.2">
      <c r="F210" s="77"/>
    </row>
    <row r="211" spans="6:6" x14ac:dyDescent="0.2">
      <c r="F211" s="77"/>
    </row>
    <row r="212" spans="6:6" x14ac:dyDescent="0.2">
      <c r="F212" s="77"/>
    </row>
    <row r="213" spans="6:6" x14ac:dyDescent="0.2">
      <c r="F213" s="77"/>
    </row>
    <row r="214" spans="6:6" x14ac:dyDescent="0.2">
      <c r="F214" s="77"/>
    </row>
    <row r="215" spans="6:6" x14ac:dyDescent="0.2">
      <c r="F215" s="77"/>
    </row>
    <row r="216" spans="6:6" x14ac:dyDescent="0.2">
      <c r="F216" s="77"/>
    </row>
    <row r="217" spans="6:6" x14ac:dyDescent="0.2">
      <c r="F217" s="77"/>
    </row>
    <row r="218" spans="6:6" x14ac:dyDescent="0.2">
      <c r="F218" s="77"/>
    </row>
    <row r="219" spans="6:6" x14ac:dyDescent="0.2">
      <c r="F219" s="77"/>
    </row>
    <row r="220" spans="6:6" x14ac:dyDescent="0.2">
      <c r="F220" s="77"/>
    </row>
    <row r="221" spans="6:6" x14ac:dyDescent="0.2">
      <c r="F221" s="77"/>
    </row>
    <row r="222" spans="6:6" x14ac:dyDescent="0.2">
      <c r="F222" s="77"/>
    </row>
    <row r="223" spans="6:6" x14ac:dyDescent="0.2">
      <c r="F223" s="77"/>
    </row>
    <row r="224" spans="6:6" x14ac:dyDescent="0.2">
      <c r="F224" s="77"/>
    </row>
    <row r="225" spans="6:6" x14ac:dyDescent="0.2">
      <c r="F225" s="77"/>
    </row>
    <row r="226" spans="6:6" x14ac:dyDescent="0.2">
      <c r="F226" s="77"/>
    </row>
    <row r="227" spans="6:6" x14ac:dyDescent="0.2">
      <c r="F227" s="77"/>
    </row>
    <row r="228" spans="6:6" x14ac:dyDescent="0.2">
      <c r="F228" s="77"/>
    </row>
    <row r="229" spans="6:6" x14ac:dyDescent="0.2">
      <c r="F229" s="77"/>
    </row>
    <row r="230" spans="6:6" x14ac:dyDescent="0.2">
      <c r="F230" s="77"/>
    </row>
    <row r="231" spans="6:6" x14ac:dyDescent="0.2">
      <c r="F231" s="77"/>
    </row>
    <row r="232" spans="6:6" x14ac:dyDescent="0.2">
      <c r="F232" s="77"/>
    </row>
    <row r="233" spans="6:6" x14ac:dyDescent="0.2">
      <c r="F233" s="77"/>
    </row>
    <row r="234" spans="6:6" x14ac:dyDescent="0.2">
      <c r="F234" s="77"/>
    </row>
    <row r="235" spans="6:6" x14ac:dyDescent="0.2">
      <c r="F235" s="77"/>
    </row>
    <row r="236" spans="6:6" x14ac:dyDescent="0.2">
      <c r="F236" s="77"/>
    </row>
    <row r="237" spans="6:6" x14ac:dyDescent="0.2">
      <c r="F237" s="77"/>
    </row>
    <row r="238" spans="6:6" x14ac:dyDescent="0.2">
      <c r="F238" s="77"/>
    </row>
    <row r="239" spans="6:6" x14ac:dyDescent="0.2">
      <c r="F239" s="77"/>
    </row>
    <row r="240" spans="6:6" x14ac:dyDescent="0.2">
      <c r="F240" s="77"/>
    </row>
    <row r="241" spans="6:6" x14ac:dyDescent="0.2">
      <c r="F241" s="77"/>
    </row>
    <row r="242" spans="6:6" x14ac:dyDescent="0.2">
      <c r="F242" s="77"/>
    </row>
    <row r="243" spans="6:6" x14ac:dyDescent="0.2">
      <c r="F243" s="77"/>
    </row>
    <row r="244" spans="6:6" x14ac:dyDescent="0.2">
      <c r="F244" s="77"/>
    </row>
    <row r="245" spans="6:6" x14ac:dyDescent="0.2">
      <c r="F245" s="77"/>
    </row>
    <row r="246" spans="6:6" x14ac:dyDescent="0.2">
      <c r="F246" s="77"/>
    </row>
    <row r="247" spans="6:6" x14ac:dyDescent="0.2">
      <c r="F247" s="77"/>
    </row>
    <row r="248" spans="6:6" x14ac:dyDescent="0.2">
      <c r="F248" s="77"/>
    </row>
    <row r="249" spans="6:6" x14ac:dyDescent="0.2">
      <c r="F249" s="77"/>
    </row>
    <row r="250" spans="6:6" x14ac:dyDescent="0.2">
      <c r="F250" s="77"/>
    </row>
    <row r="251" spans="6:6" x14ac:dyDescent="0.2">
      <c r="F251" s="77"/>
    </row>
    <row r="252" spans="6:6" x14ac:dyDescent="0.2">
      <c r="F252" s="77"/>
    </row>
    <row r="253" spans="6:6" x14ac:dyDescent="0.2">
      <c r="F253" s="77"/>
    </row>
    <row r="254" spans="6:6" x14ac:dyDescent="0.2">
      <c r="F254" s="77"/>
    </row>
    <row r="255" spans="6:6" x14ac:dyDescent="0.2">
      <c r="F255" s="77"/>
    </row>
    <row r="256" spans="6:6" x14ac:dyDescent="0.2">
      <c r="F256" s="77"/>
    </row>
    <row r="257" spans="6:6" x14ac:dyDescent="0.2">
      <c r="F257" s="77"/>
    </row>
    <row r="258" spans="6:6" x14ac:dyDescent="0.2">
      <c r="F258" s="77"/>
    </row>
    <row r="259" spans="6:6" x14ac:dyDescent="0.2">
      <c r="F259" s="77"/>
    </row>
    <row r="260" spans="6:6" x14ac:dyDescent="0.2">
      <c r="F260" s="77"/>
    </row>
    <row r="261" spans="6:6" x14ac:dyDescent="0.2">
      <c r="F261" s="77"/>
    </row>
    <row r="262" spans="6:6" x14ac:dyDescent="0.2">
      <c r="F262" s="77"/>
    </row>
    <row r="263" spans="6:6" x14ac:dyDescent="0.2">
      <c r="F263" s="77"/>
    </row>
    <row r="264" spans="6:6" x14ac:dyDescent="0.2">
      <c r="F264" s="77"/>
    </row>
    <row r="265" spans="6:6" x14ac:dyDescent="0.2">
      <c r="F265" s="77"/>
    </row>
    <row r="266" spans="6:6" x14ac:dyDescent="0.2">
      <c r="F266" s="77"/>
    </row>
    <row r="267" spans="6:6" x14ac:dyDescent="0.2">
      <c r="F267" s="77"/>
    </row>
    <row r="268" spans="6:6" x14ac:dyDescent="0.2">
      <c r="F268" s="77"/>
    </row>
    <row r="269" spans="6:6" x14ac:dyDescent="0.2">
      <c r="F269" s="77"/>
    </row>
    <row r="270" spans="6:6" x14ac:dyDescent="0.2">
      <c r="F270" s="77"/>
    </row>
    <row r="271" spans="6:6" x14ac:dyDescent="0.2">
      <c r="F271" s="77"/>
    </row>
    <row r="272" spans="6:6" x14ac:dyDescent="0.2">
      <c r="F272" s="77"/>
    </row>
    <row r="273" spans="6:6" x14ac:dyDescent="0.2">
      <c r="F273" s="77"/>
    </row>
    <row r="274" spans="6:6" x14ac:dyDescent="0.2">
      <c r="F274" s="77"/>
    </row>
    <row r="275" spans="6:6" x14ac:dyDescent="0.2">
      <c r="F275" s="77"/>
    </row>
    <row r="276" spans="6:6" x14ac:dyDescent="0.2">
      <c r="F276" s="77"/>
    </row>
    <row r="277" spans="6:6" x14ac:dyDescent="0.2">
      <c r="F277" s="77"/>
    </row>
    <row r="278" spans="6:6" x14ac:dyDescent="0.2">
      <c r="F278" s="77"/>
    </row>
    <row r="279" spans="6:6" x14ac:dyDescent="0.2">
      <c r="F279" s="77"/>
    </row>
  </sheetData>
  <mergeCells count="49">
    <mergeCell ref="A5:Y5"/>
    <mergeCell ref="A6:Y6"/>
    <mergeCell ref="A7:Y7"/>
    <mergeCell ref="A9:Y9"/>
    <mergeCell ref="F10:M11"/>
    <mergeCell ref="N10:Q10"/>
    <mergeCell ref="R10:U10"/>
    <mergeCell ref="V10:Y10"/>
    <mergeCell ref="A8:Y8"/>
    <mergeCell ref="X11:Y11"/>
    <mergeCell ref="A128:B128"/>
    <mergeCell ref="A93:Y93"/>
    <mergeCell ref="A97:B97"/>
    <mergeCell ref="A98:Y98"/>
    <mergeCell ref="A14:Y14"/>
    <mergeCell ref="A82:B82"/>
    <mergeCell ref="A83:Y83"/>
    <mergeCell ref="R1:Y1"/>
    <mergeCell ref="A2:Y2"/>
    <mergeCell ref="A3:Y3"/>
    <mergeCell ref="A4:Y4"/>
    <mergeCell ref="I130:M130"/>
    <mergeCell ref="N129:O129"/>
    <mergeCell ref="P129:Q129"/>
    <mergeCell ref="R129:S129"/>
    <mergeCell ref="T129:U129"/>
    <mergeCell ref="A62:B62"/>
    <mergeCell ref="A63:Y63"/>
    <mergeCell ref="A119:Y119"/>
    <mergeCell ref="A125:B125"/>
    <mergeCell ref="A126:Y126"/>
    <mergeCell ref="A115:B115"/>
    <mergeCell ref="A107:B107"/>
    <mergeCell ref="C133:Y133"/>
    <mergeCell ref="A21:Y21"/>
    <mergeCell ref="A54:Y54"/>
    <mergeCell ref="A53:B53"/>
    <mergeCell ref="A20:B20"/>
    <mergeCell ref="A108:Y108"/>
    <mergeCell ref="A110:B110"/>
    <mergeCell ref="A111:Y111"/>
    <mergeCell ref="A77:B77"/>
    <mergeCell ref="A78:Y78"/>
    <mergeCell ref="A87:B87"/>
    <mergeCell ref="A88:Y88"/>
    <mergeCell ref="A92:B92"/>
    <mergeCell ref="V129:W129"/>
    <mergeCell ref="X129:Y129"/>
    <mergeCell ref="A116:Y116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landscape" r:id="rId1"/>
  <rowBreaks count="2" manualBreakCount="2">
    <brk id="28" max="25" man="1"/>
    <brk id="9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program_wzór</vt:lpstr>
      <vt:lpstr>projekt program</vt:lpstr>
      <vt:lpstr>projekt harmonogram</vt:lpstr>
      <vt:lpstr>program_wzór!Obszar_wydruku</vt:lpstr>
      <vt:lpstr>'projekt harmonogram'!Obszar_wydruku</vt:lpstr>
      <vt:lpstr>'projekt program'!Obszar_wydruku</vt:lpstr>
      <vt:lpstr>program_wzór!Tytuły_wydruku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Dziekanat JR 77</cp:lastModifiedBy>
  <cp:lastPrinted>2024-01-10T06:55:20Z</cp:lastPrinted>
  <dcterms:created xsi:type="dcterms:W3CDTF">1998-05-26T18:21:06Z</dcterms:created>
  <dcterms:modified xsi:type="dcterms:W3CDTF">2025-05-09T09:22:51Z</dcterms:modified>
</cp:coreProperties>
</file>