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PLANY I PROGRAMY 2022-2023\Filologia polska nauczycielska\"/>
    </mc:Choice>
  </mc:AlternateContent>
  <bookViews>
    <workbookView xWindow="-105" yWindow="-105" windowWidth="23250" windowHeight="14850"/>
  </bookViews>
  <sheets>
    <sheet name="plan_wzór - Tabela 1 - Tabela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4" i="1" l="1"/>
  <c r="F15" i="1" l="1"/>
  <c r="F16" i="1"/>
  <c r="F17" i="1"/>
  <c r="F18" i="1"/>
  <c r="F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F34" i="1"/>
  <c r="G34" i="1"/>
  <c r="H34" i="1"/>
  <c r="J34" i="1"/>
  <c r="M34" i="1"/>
  <c r="N34" i="1"/>
  <c r="O34" i="1"/>
  <c r="Q34" i="1"/>
  <c r="R34" i="1"/>
  <c r="S34" i="1"/>
  <c r="F39" i="1"/>
  <c r="G39" i="1"/>
  <c r="H39" i="1"/>
  <c r="P39" i="1"/>
  <c r="Q39" i="1"/>
  <c r="S39" i="1"/>
  <c r="F44" i="1"/>
  <c r="T44" i="1"/>
  <c r="T104" i="1" s="1"/>
  <c r="F49" i="1"/>
  <c r="K49" i="1"/>
  <c r="O49" i="1"/>
  <c r="Q49" i="1"/>
  <c r="S49" i="1"/>
  <c r="F52" i="1"/>
  <c r="F53" i="1"/>
  <c r="G61" i="1"/>
  <c r="H61" i="1"/>
  <c r="M61" i="1"/>
  <c r="P61" i="1"/>
  <c r="Q61" i="1"/>
  <c r="R61" i="1"/>
  <c r="S61" i="1"/>
  <c r="U61" i="1"/>
  <c r="F65" i="1"/>
  <c r="F70" i="1" s="1"/>
  <c r="G70" i="1"/>
  <c r="H70" i="1"/>
  <c r="N70" i="1"/>
  <c r="O70" i="1"/>
  <c r="Q70" i="1"/>
  <c r="S70" i="1"/>
  <c r="F74" i="1"/>
  <c r="F79" i="1" s="1"/>
  <c r="G79" i="1"/>
  <c r="H79" i="1"/>
  <c r="N79" i="1"/>
  <c r="O79" i="1"/>
  <c r="Q79" i="1"/>
  <c r="S79" i="1"/>
  <c r="U79" i="1"/>
  <c r="F87" i="1"/>
  <c r="J87" i="1"/>
  <c r="J104" i="1" s="1"/>
  <c r="S87" i="1"/>
  <c r="U87" i="1"/>
  <c r="Q96" i="1"/>
  <c r="F102" i="1"/>
  <c r="L102" i="1"/>
  <c r="O102" i="1"/>
  <c r="Q102" i="1"/>
  <c r="S102" i="1"/>
  <c r="N108" i="1"/>
  <c r="P108" i="1"/>
  <c r="R108" i="1"/>
  <c r="T108" i="1"/>
  <c r="S104" i="1" l="1"/>
  <c r="G104" i="1"/>
  <c r="U104" i="1"/>
  <c r="O104" i="1"/>
  <c r="N104" i="1"/>
  <c r="H104" i="1"/>
  <c r="R104" i="1"/>
  <c r="Q104" i="1"/>
  <c r="P104" i="1"/>
  <c r="F61" i="1"/>
  <c r="F104" i="1" s="1"/>
  <c r="F107" i="1"/>
  <c r="F20" i="1"/>
  <c r="F106" i="1" l="1"/>
  <c r="F108" i="1"/>
</calcChain>
</file>

<file path=xl/comments1.xml><?xml version="1.0" encoding="utf-8"?>
<comments xmlns="http://schemas.openxmlformats.org/spreadsheetml/2006/main">
  <authors>
    <author>Ewa</author>
  </authors>
  <commentList>
    <comment ref="F12" authorId="0" shapeId="0">
      <text>
        <r>
          <rPr>
            <sz val="11"/>
            <color indexed="8"/>
            <rFont val="Helvetica Neue"/>
          </rPr>
          <t>Ewa:
UWAGA !!!
W KOLUMNIE "7" SĄ FORMUŁY :
1) NIE KASOWAĆ
2) NIC NIE WPISYWAĆ - formuła zlicza wartości od kolumny " 8" do "14"</t>
        </r>
      </text>
    </comment>
  </commentList>
</comments>
</file>

<file path=xl/sharedStrings.xml><?xml version="1.0" encoding="utf-8"?>
<sst xmlns="http://schemas.openxmlformats.org/spreadsheetml/2006/main" count="229" uniqueCount="152">
  <si>
    <t>Liczba godzin zajęć</t>
  </si>
  <si>
    <t>I rok</t>
  </si>
  <si>
    <t>II rok</t>
  </si>
  <si>
    <t>1 sem.</t>
  </si>
  <si>
    <t>2 sem.</t>
  </si>
  <si>
    <t>3 sem.</t>
  </si>
  <si>
    <t>4 sem.</t>
  </si>
  <si>
    <t>L.P.</t>
  </si>
  <si>
    <t>NAZWA GRUPY ZAJĘĆ/
NAZWA ZAJĘĆ</t>
  </si>
  <si>
    <t>KOD
ZAJĘĆ 
USOS</t>
  </si>
  <si>
    <t>Egzamin po semestrze</t>
  </si>
  <si>
    <t>Zaliczenie po semestrze</t>
  </si>
  <si>
    <t>RAZEM</t>
  </si>
  <si>
    <t>WYKŁADY</t>
  </si>
  <si>
    <t>Ć/K/L/LEK/SiP/ZT</t>
  </si>
  <si>
    <t>Grupa Zajęć_ 1 (PRZYGOTOWANIE MARYTORYCZNE DO NAUCZANIA PIERWSZEGO PRZEDMIOTU) A1 w Standardzie</t>
  </si>
  <si>
    <t>dyscyplina</t>
  </si>
  <si>
    <t xml:space="preserve">zajęcia do wyboru (pkt. 3.8 w Standardzie) 5% pkt ECTS </t>
  </si>
  <si>
    <t>Grupa zajęć_ 1 PRZYGOTOWANIE PEDAGOGICZNO - PSYCHOLOGICZNE</t>
  </si>
  <si>
    <t>Pedagogika ogólna</t>
  </si>
  <si>
    <t>1</t>
  </si>
  <si>
    <t>System oświaty i prawo oświatowe</t>
  </si>
  <si>
    <t>3</t>
  </si>
  <si>
    <t>Teoria wychowania</t>
  </si>
  <si>
    <t>Diagnostyka pedagogiczna</t>
  </si>
  <si>
    <t>2</t>
  </si>
  <si>
    <t>Podstawy psychologii ogólnej</t>
  </si>
  <si>
    <t>Psychologia rozwojowa</t>
  </si>
  <si>
    <t>Psychologia społeczna</t>
  </si>
  <si>
    <t>Praktyki zawodowe</t>
  </si>
  <si>
    <t>Grupa zajęć_ 2 PODSTAWY DYDAKTYKI I EMISJA GŁOSU</t>
  </si>
  <si>
    <t xml:space="preserve">Podstawy dydaktyki </t>
  </si>
  <si>
    <t>Emisja głosu</t>
  </si>
  <si>
    <t>Grupa zajęć_3 PRZEDMIOTY UZUPEŁNIAJĄCE</t>
  </si>
  <si>
    <t>Technologia informacyjna</t>
  </si>
  <si>
    <t>Ochrona własności intelektualnej</t>
  </si>
  <si>
    <t>4</t>
  </si>
  <si>
    <t>Grupa zajęć_4 JĘZYK OBCY</t>
  </si>
  <si>
    <t>Lektorat języka obcego</t>
  </si>
  <si>
    <t>Język obcy - specjalistyczny warsztat językowy</t>
  </si>
  <si>
    <t xml:space="preserve">Wprowadzenie do nauczania języka polskiego jako obcego </t>
  </si>
  <si>
    <t>Innowacje dydaktyczne w kształceniu polonistycznym</t>
  </si>
  <si>
    <t>Grupa zajęć_6 ZAJĘCIA JĘZYKOZNAWCZE</t>
  </si>
  <si>
    <t xml:space="preserve">Wprowadzenie do lingwistyki kulturowej </t>
  </si>
  <si>
    <t xml:space="preserve">Historyczna stylistyka języka polskiego – wybór zagadnień </t>
  </si>
  <si>
    <t>Metodologia badań nad językiem</t>
  </si>
  <si>
    <t xml:space="preserve">Współczesna polszczyzna – zjawiska i tendencje </t>
  </si>
  <si>
    <t>Leksykografia współczesna</t>
  </si>
  <si>
    <t>Język w zachowaniach społecznych</t>
  </si>
  <si>
    <t xml:space="preserve">Językowo-kulturowe zróżnicowanie regionów </t>
  </si>
  <si>
    <t>Grupa zajęć_7 ZAJĘCIA LITERATUROZNAWCZE</t>
  </si>
  <si>
    <t>Archetypy – toposy – motywy</t>
  </si>
  <si>
    <t>Metodologia badań literaturoznawczych</t>
  </si>
  <si>
    <t>Kanon literacki - lektura krytyczna</t>
  </si>
  <si>
    <t xml:space="preserve">Biografia i biografistyka w historii literatury </t>
  </si>
  <si>
    <t>Literatura i dyskurs publiczny</t>
  </si>
  <si>
    <t>Literatura dla dzieci i mlodzieży</t>
  </si>
  <si>
    <t xml:space="preserve">Literatura na pograniczach kulturowych </t>
  </si>
  <si>
    <t>Grupa zajęć_8 ZAJĘCIA WARSZTATOWE I TERENOWE</t>
  </si>
  <si>
    <t xml:space="preserve">Analiza lingwistyczna tekstu i dyskursu </t>
  </si>
  <si>
    <t>Diagnozowanie sprawności językowej i komunikacyjnej</t>
  </si>
  <si>
    <t xml:space="preserve">Polonista w świecie cyfrowym </t>
  </si>
  <si>
    <t>Teatr i spektakl</t>
  </si>
  <si>
    <t>Grupa Zajęć_ 9 ZAJĘCIA FAKULTATYWNE</t>
  </si>
  <si>
    <t>Grupa Zajęć_ 10 SEMINARIUM MAGISTERSKIE</t>
  </si>
  <si>
    <t>Seminarium magisterskie - etap 1</t>
  </si>
  <si>
    <t>Seminarium magisterskie - etap 2</t>
  </si>
  <si>
    <t>Seminarium magisterskie - etap 3</t>
  </si>
  <si>
    <t>suma kontrolna 1</t>
  </si>
  <si>
    <t>suma kontrolna 2</t>
  </si>
  <si>
    <t>liczba egz./zal.</t>
  </si>
  <si>
    <t>Konwersatorium 1</t>
  </si>
  <si>
    <t>Konwersatorium 2</t>
  </si>
  <si>
    <t>Konwersatorium 3</t>
  </si>
  <si>
    <t>Konwersatorium 4</t>
  </si>
  <si>
    <t>Wystąpienia publiczne</t>
  </si>
  <si>
    <t>340-PN2-1PO</t>
  </si>
  <si>
    <t>340-PN2-2SOP</t>
  </si>
  <si>
    <t>340-PN2-2TW</t>
  </si>
  <si>
    <t>340-PN2-1DP</t>
  </si>
  <si>
    <t>340-PN2-1WDP</t>
  </si>
  <si>
    <t>340-PN2-1PPO</t>
  </si>
  <si>
    <t>340-PN2-1PR</t>
  </si>
  <si>
    <t>340-PN2-2PSP</t>
  </si>
  <si>
    <t>340-PN2-1WKI</t>
  </si>
  <si>
    <t>340-PN2-1TK</t>
  </si>
  <si>
    <t>340-PN2-1PZP</t>
  </si>
  <si>
    <t>340-PN2-1PD</t>
  </si>
  <si>
    <t>340-PN2-2EG</t>
  </si>
  <si>
    <t>340-PN2-1TI</t>
  </si>
  <si>
    <t>340-PN2-2OWI</t>
  </si>
  <si>
    <t>340-PN2-1LEK</t>
  </si>
  <si>
    <t>340-PN2-2JOS</t>
  </si>
  <si>
    <t>340-PN2-1WNP</t>
  </si>
  <si>
    <t>340-PN2-1JDP</t>
  </si>
  <si>
    <t>340-PN2-2PZPP</t>
  </si>
  <si>
    <t>340-PN2-1WLK</t>
  </si>
  <si>
    <t>340-PN2-1HSP</t>
  </si>
  <si>
    <t>340-PN2-1WPZ</t>
  </si>
  <si>
    <t>340-PN2-2LW</t>
  </si>
  <si>
    <t>340-PN2-2JZS</t>
  </si>
  <si>
    <t>340-PN2-2JKZ</t>
  </si>
  <si>
    <t>340-PN2-1ATM</t>
  </si>
  <si>
    <t>340-PN2-1KL</t>
  </si>
  <si>
    <t>340-PN2-1BHL</t>
  </si>
  <si>
    <r>
      <rPr>
        <b/>
        <sz val="11"/>
        <color indexed="8"/>
        <rFont val="Times New Roman"/>
        <family val="1"/>
        <charset val="238"/>
      </rPr>
      <t>W</t>
    </r>
    <r>
      <rPr>
        <sz val="11"/>
        <color indexed="8"/>
        <rFont val="Times New Roman"/>
        <family val="1"/>
        <charset val="238"/>
      </rPr>
      <t>YKŁADY</t>
    </r>
  </si>
  <si>
    <r>
      <rPr>
        <b/>
        <sz val="11"/>
        <color indexed="8"/>
        <rFont val="Times New Roman"/>
        <family val="1"/>
        <charset val="238"/>
      </rPr>
      <t>Ć</t>
    </r>
    <r>
      <rPr>
        <sz val="11"/>
        <color indexed="8"/>
        <rFont val="Times New Roman"/>
        <family val="1"/>
        <charset val="238"/>
      </rPr>
      <t>WICZENIA</t>
    </r>
  </si>
  <si>
    <r>
      <rPr>
        <b/>
        <sz val="11"/>
        <color indexed="8"/>
        <rFont val="Times New Roman"/>
        <family val="1"/>
        <charset val="238"/>
      </rPr>
      <t>K</t>
    </r>
    <r>
      <rPr>
        <sz val="11"/>
        <color indexed="8"/>
        <rFont val="Times New Roman"/>
        <family val="1"/>
        <charset val="238"/>
      </rPr>
      <t>ONWERSATORIA</t>
    </r>
  </si>
  <si>
    <r>
      <rPr>
        <b/>
        <sz val="11"/>
        <color indexed="8"/>
        <rFont val="Times New Roman"/>
        <family val="1"/>
        <charset val="238"/>
      </rPr>
      <t>L</t>
    </r>
    <r>
      <rPr>
        <sz val="11"/>
        <color indexed="8"/>
        <rFont val="Times New Roman"/>
        <family val="1"/>
        <charset val="238"/>
      </rPr>
      <t>ABORATORIA</t>
    </r>
  </si>
  <si>
    <r>
      <rPr>
        <b/>
        <sz val="11"/>
        <color indexed="8"/>
        <rFont val="Times New Roman"/>
        <family val="1"/>
        <charset val="238"/>
      </rPr>
      <t>LEK</t>
    </r>
    <r>
      <rPr>
        <sz val="11"/>
        <color indexed="8"/>
        <rFont val="Times New Roman"/>
        <family val="1"/>
        <charset val="238"/>
      </rPr>
      <t>TORATY</t>
    </r>
  </si>
  <si>
    <r>
      <rPr>
        <b/>
        <sz val="11"/>
        <color indexed="8"/>
        <rFont val="Times New Roman"/>
        <family val="1"/>
        <charset val="238"/>
      </rPr>
      <t>S</t>
    </r>
    <r>
      <rPr>
        <sz val="11"/>
        <color indexed="8"/>
        <rFont val="Times New Roman"/>
        <family val="1"/>
        <charset val="238"/>
      </rPr>
      <t>EMINARIA/</t>
    </r>
    <r>
      <rPr>
        <b/>
        <sz val="11"/>
        <color indexed="8"/>
        <rFont val="Times New Roman"/>
        <family val="1"/>
        <charset val="238"/>
      </rPr>
      <t>P</t>
    </r>
    <r>
      <rPr>
        <sz val="11"/>
        <color indexed="8"/>
        <rFont val="Times New Roman"/>
        <family val="1"/>
        <charset val="238"/>
      </rPr>
      <t>ROSEMINARIA</t>
    </r>
  </si>
  <si>
    <r>
      <rPr>
        <b/>
        <sz val="11"/>
        <color indexed="8"/>
        <rFont val="Times New Roman"/>
        <family val="1"/>
        <charset val="238"/>
      </rPr>
      <t>Z</t>
    </r>
    <r>
      <rPr>
        <sz val="11"/>
        <color indexed="8"/>
        <rFont val="Times New Roman"/>
        <family val="1"/>
        <charset val="238"/>
      </rPr>
      <t xml:space="preserve">AJĘCIA </t>
    </r>
    <r>
      <rPr>
        <b/>
        <sz val="11"/>
        <color indexed="8"/>
        <rFont val="Times New Roman"/>
        <family val="1"/>
        <charset val="238"/>
      </rPr>
      <t>T</t>
    </r>
    <r>
      <rPr>
        <sz val="11"/>
        <color indexed="8"/>
        <rFont val="Times New Roman"/>
        <family val="1"/>
        <charset val="238"/>
      </rPr>
      <t>ERENOWE</t>
    </r>
  </si>
  <si>
    <t>340-PN2-2LDP</t>
  </si>
  <si>
    <t>340-PN2-2LDM</t>
  </si>
  <si>
    <t>340-PN2-2LPK</t>
  </si>
  <si>
    <t>340-PN2-1WP</t>
  </si>
  <si>
    <t>340-PN2-2ALT</t>
  </si>
  <si>
    <t>340-PN2-2DSJ</t>
  </si>
  <si>
    <t>340-PN2-2PSC</t>
  </si>
  <si>
    <t>340-PN2-2TIS</t>
  </si>
  <si>
    <t>340-PN2-1KON1</t>
  </si>
  <si>
    <t>340-PN2-2KON3</t>
  </si>
  <si>
    <t>340-PN2-2KON4</t>
  </si>
  <si>
    <t>340-PN2-1SEM</t>
  </si>
  <si>
    <t>340-PN2-2SEM</t>
  </si>
  <si>
    <t>Gatunki szkolne w praktyce</t>
  </si>
  <si>
    <t>340-PN2-2KON2</t>
  </si>
  <si>
    <t>Metodyka nauczania języka polskiego i literatury w szkole podstawowej</t>
  </si>
  <si>
    <t xml:space="preserve">Metodyka nauczania języka polskiego i literatury w szkole ponadpodstawowej </t>
  </si>
  <si>
    <t>Techniki obserwacji i prowadzenia lekcji w szkole podstawowej</t>
  </si>
  <si>
    <t>Techniki obserwacji i prowadzenia lekcji w szkole ponadpodstawowej</t>
  </si>
  <si>
    <t>Warsztat diagnozy psychopedagogicznej</t>
  </si>
  <si>
    <t>Warsztaty komunikacji interpersonalnej</t>
  </si>
  <si>
    <t>Trening kreatywności</t>
  </si>
  <si>
    <t>Harmonogram realizacji programu studiów obowiązującego od roku akademickiego 2023/2024</t>
  </si>
  <si>
    <t>Poziom studiów: studia drugiego stopnia</t>
  </si>
  <si>
    <t>Profil studiów: ogólnoakademicki</t>
  </si>
  <si>
    <t>Forma studiów: stacjonarne</t>
  </si>
  <si>
    <t>Obowiązuje od roku akademickiego: 2023/2024</t>
  </si>
  <si>
    <t>Grupa zajęć_ 5 DYDAKTYKA PRZEDMIOTU JĘZYK POLSKI</t>
  </si>
  <si>
    <t>Praca z uczniem o specjalnych potrzebach edukacyjnych i uczniem zdolnym</t>
  </si>
  <si>
    <t>340-PN2-1MNSP</t>
  </si>
  <si>
    <t>340-PN2-2MNSS</t>
  </si>
  <si>
    <t>340-PN2-1TOP</t>
  </si>
  <si>
    <t>340-PN2-2TOS</t>
  </si>
  <si>
    <t>340-PN2-1GSP</t>
  </si>
  <si>
    <t>340-PN2-1SPZ</t>
  </si>
  <si>
    <t>340-PN2-1MBL</t>
  </si>
  <si>
    <t>340-PN2-1MBJ</t>
  </si>
  <si>
    <t>OGÓŁEM</t>
  </si>
  <si>
    <t>Kierunek studiów: Filologia polska nauczycielska</t>
  </si>
  <si>
    <t>Zaopiniowany na Radzie Wydziału w dniu 15.03.2023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</si>
</sst>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indexed="8"/>
      <name val="Arial CE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</font>
    <font>
      <sz val="11"/>
      <color indexed="8"/>
      <name val="Helvetica Neue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11"/>
      <name val="Times New Roman"/>
      <family val="1"/>
      <charset val="238"/>
    </font>
    <font>
      <sz val="11"/>
      <color indexed="8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sz val="11"/>
      <color theme="1" tint="4.9989318521683403E-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 tint="4.9989318521683403E-2"/>
      <name val="Times New Roman"/>
      <family val="1"/>
      <charset val="238"/>
    </font>
    <font>
      <i/>
      <sz val="11"/>
      <color theme="1" tint="4.9989318521683403E-2"/>
      <name val="Times New Roman"/>
      <family val="1"/>
      <charset val="238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/>
    <xf numFmtId="0" fontId="0" fillId="0" borderId="0" xfId="0" applyNumberFormat="1"/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/>
    </xf>
    <xf numFmtId="0" fontId="3" fillId="4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49" fontId="2" fillId="2" borderId="15" xfId="0" applyNumberFormat="1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2" borderId="0" xfId="0" applyNumberFormat="1" applyFill="1" applyBorder="1"/>
    <xf numFmtId="49" fontId="0" fillId="2" borderId="6" xfId="0" applyNumberFormat="1" applyFill="1" applyBorder="1"/>
    <xf numFmtId="49" fontId="6" fillId="2" borderId="1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textRotation="90" wrapText="1"/>
    </xf>
    <xf numFmtId="49" fontId="6" fillId="2" borderId="15" xfId="0" applyNumberFormat="1" applyFont="1" applyFill="1" applyBorder="1" applyAlignment="1">
      <alignment horizontal="center" textRotation="90"/>
    </xf>
    <xf numFmtId="49" fontId="6" fillId="3" borderId="15" xfId="0" applyNumberFormat="1" applyFont="1" applyFill="1" applyBorder="1" applyAlignment="1">
      <alignment horizontal="center" textRotation="90"/>
    </xf>
    <xf numFmtId="49" fontId="6" fillId="4" borderId="15" xfId="0" applyNumberFormat="1" applyFont="1" applyFill="1" applyBorder="1" applyAlignment="1">
      <alignment horizontal="center" textRotation="90"/>
    </xf>
    <xf numFmtId="0" fontId="9" fillId="2" borderId="15" xfId="0" applyNumberFormat="1" applyFont="1" applyFill="1" applyBorder="1" applyAlignment="1">
      <alignment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3" fillId="0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0" fontId="14" fillId="6" borderId="0" xfId="0" applyFont="1" applyFill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6" borderId="0" xfId="0" applyFont="1" applyFill="1" applyAlignment="1" applyProtection="1">
      <alignment vertical="center"/>
      <protection locked="0"/>
    </xf>
    <xf numFmtId="49" fontId="18" fillId="2" borderId="15" xfId="0" applyNumberFormat="1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0" borderId="0" xfId="0" applyNumberFormat="1" applyFont="1"/>
    <xf numFmtId="0" fontId="18" fillId="0" borderId="0" xfId="0" applyFont="1"/>
    <xf numFmtId="49" fontId="18" fillId="2" borderId="15" xfId="0" applyNumberFormat="1" applyFont="1" applyFill="1" applyBorder="1" applyAlignment="1">
      <alignment vertical="top" wrapText="1"/>
    </xf>
    <xf numFmtId="49" fontId="18" fillId="2" borderId="15" xfId="0" applyNumberFormat="1" applyFont="1" applyFill="1" applyBorder="1" applyAlignment="1">
      <alignment vertical="center"/>
    </xf>
    <xf numFmtId="0" fontId="18" fillId="2" borderId="15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3" borderId="15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5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left" vertical="center" wrapText="1"/>
    </xf>
    <xf numFmtId="49" fontId="18" fillId="2" borderId="15" xfId="0" applyNumberFormat="1" applyFont="1" applyFill="1" applyBorder="1"/>
    <xf numFmtId="49" fontId="18" fillId="2" borderId="15" xfId="0" applyNumberFormat="1" applyFont="1" applyFill="1" applyBorder="1" applyAlignment="1">
      <alignment wrapText="1"/>
    </xf>
    <xf numFmtId="49" fontId="18" fillId="2" borderId="15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5" xfId="0" applyNumberFormat="1" applyFont="1" applyFill="1" applyBorder="1" applyAlignment="1">
      <alignment horizontal="center" vertical="center"/>
    </xf>
    <xf numFmtId="0" fontId="18" fillId="7" borderId="15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9" fontId="6" fillId="4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16" fillId="6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0" fillId="2" borderId="2" xfId="0" applyFill="1" applyBorder="1"/>
    <xf numFmtId="49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49" fontId="1" fillId="7" borderId="9" xfId="0" applyNumberFormat="1" applyFont="1" applyFill="1" applyBorder="1" applyAlignment="1">
      <alignment horizontal="left" vertical="center"/>
    </xf>
    <xf numFmtId="49" fontId="1" fillId="7" borderId="10" xfId="0" applyNumberFormat="1" applyFont="1" applyFill="1" applyBorder="1" applyAlignment="1">
      <alignment horizontal="left" vertical="center"/>
    </xf>
    <xf numFmtId="0" fontId="18" fillId="3" borderId="17" xfId="0" applyNumberFormat="1" applyFont="1" applyFill="1" applyBorder="1" applyAlignment="1">
      <alignment horizontal="center" vertical="center"/>
    </xf>
    <xf numFmtId="0" fontId="18" fillId="3" borderId="18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A6CAF0"/>
      <rgbColor rgb="00A0E0E0"/>
      <rgbColor rgb="00FF8080"/>
      <rgbColor rgb="00FFFF00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4472C4"/>
          </a:solidFill>
          <a:prstDash val="solid"/>
          <a:miter lim="800000"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4472C4"/>
          </a:solidFill>
          <a:prstDash val="solid"/>
          <a:miter lim="800000"/>
          <a:headEnd type="none" w="med" len="med"/>
          <a:tailEnd type="none" w="med" len="med"/>
        </a:ln>
        <a:effectLst>
          <a:outerShdw blurRad="63500"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P108"/>
  <sheetViews>
    <sheetView showGridLines="0" tabSelected="1" zoomScaleNormal="100" workbookViewId="0">
      <selection activeCell="AE104" sqref="AE104"/>
    </sheetView>
  </sheetViews>
  <sheetFormatPr defaultRowHeight="15" customHeight="1"/>
  <cols>
    <col min="1" max="1" width="4.7109375" style="1" customWidth="1"/>
    <col min="2" max="2" width="40.28515625" style="1" customWidth="1"/>
    <col min="3" max="3" width="19.85546875" style="1" customWidth="1"/>
    <col min="4" max="5" width="3.7109375" style="1" customWidth="1"/>
    <col min="6" max="6" width="6.7109375" style="1" customWidth="1"/>
    <col min="7" max="7" width="5.7109375" style="1" customWidth="1"/>
    <col min="8" max="8" width="5.28515625" style="1" customWidth="1"/>
    <col min="9" max="9" width="3.7109375" style="1" customWidth="1"/>
    <col min="10" max="10" width="4.85546875" style="1" customWidth="1"/>
    <col min="11" max="11" width="3.42578125" style="1" customWidth="1"/>
    <col min="12" max="12" width="4.28515625" style="1" customWidth="1"/>
    <col min="13" max="14" width="5" style="1" customWidth="1"/>
    <col min="15" max="15" width="4.7109375" style="1" customWidth="1"/>
    <col min="16" max="17" width="4.5703125" style="1" customWidth="1"/>
    <col min="18" max="18" width="4.7109375" style="1" customWidth="1"/>
    <col min="19" max="19" width="5" style="1" customWidth="1"/>
    <col min="20" max="21" width="4.7109375" style="1" customWidth="1"/>
    <col min="22" max="34" width="9.28515625" style="1" customWidth="1"/>
    <col min="35" max="250" width="9" style="1" customWidth="1"/>
  </cols>
  <sheetData>
    <row r="1" spans="1:34" s="62" customFormat="1" ht="15.75">
      <c r="A1" s="92"/>
      <c r="B1" s="92"/>
      <c r="C1" s="92"/>
      <c r="D1" s="92"/>
      <c r="E1" s="92"/>
      <c r="F1" s="92"/>
      <c r="G1" s="92"/>
      <c r="H1" s="92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1"/>
      <c r="U1" s="61"/>
    </row>
    <row r="2" spans="1:34" s="62" customFormat="1" ht="15.75">
      <c r="A2" s="59"/>
      <c r="B2" s="116" t="s">
        <v>134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60"/>
      <c r="S2" s="60"/>
      <c r="T2" s="61"/>
      <c r="U2" s="61"/>
    </row>
    <row r="3" spans="1:34" s="62" customFormat="1" ht="15.75">
      <c r="A3" s="59"/>
      <c r="B3" s="59"/>
      <c r="C3" s="59"/>
      <c r="D3" s="59"/>
      <c r="E3" s="59"/>
      <c r="F3" s="59"/>
      <c r="G3" s="59"/>
      <c r="H3" s="59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1"/>
      <c r="U3" s="61"/>
    </row>
    <row r="4" spans="1:34" s="62" customFormat="1" ht="15.75">
      <c r="A4" s="59"/>
      <c r="B4" s="59" t="s">
        <v>150</v>
      </c>
      <c r="C4" s="59"/>
      <c r="D4" s="59"/>
      <c r="E4" s="59"/>
      <c r="F4" s="59"/>
      <c r="G4" s="59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1"/>
      <c r="U4" s="61"/>
    </row>
    <row r="5" spans="1:34" s="62" customFormat="1" ht="15.75">
      <c r="A5" s="59"/>
      <c r="B5" s="92" t="s">
        <v>135</v>
      </c>
      <c r="C5" s="92"/>
      <c r="D5" s="59"/>
      <c r="E5" s="59"/>
      <c r="F5" s="59"/>
      <c r="G5" s="59"/>
      <c r="H5" s="5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U5" s="61"/>
    </row>
    <row r="6" spans="1:34" s="62" customFormat="1" ht="15.75">
      <c r="A6" s="59"/>
      <c r="B6" s="92" t="s">
        <v>136</v>
      </c>
      <c r="C6" s="92"/>
      <c r="D6" s="59"/>
      <c r="E6" s="59"/>
      <c r="F6" s="59"/>
      <c r="G6" s="59"/>
      <c r="H6" s="5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U6" s="61"/>
    </row>
    <row r="7" spans="1:34" s="62" customFormat="1" ht="15.75">
      <c r="A7" s="59"/>
      <c r="B7" s="92" t="s">
        <v>137</v>
      </c>
      <c r="C7" s="92"/>
      <c r="D7" s="59"/>
      <c r="E7" s="59"/>
      <c r="F7" s="59"/>
      <c r="G7" s="59"/>
      <c r="H7" s="59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U7" s="61"/>
    </row>
    <row r="8" spans="1:34" s="62" customFormat="1" ht="15.75">
      <c r="A8" s="59"/>
      <c r="B8" s="114" t="s">
        <v>151</v>
      </c>
      <c r="C8" s="92"/>
      <c r="D8" s="59"/>
      <c r="E8" s="59"/>
      <c r="F8" s="59"/>
      <c r="G8" s="59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1"/>
      <c r="U8" s="61"/>
    </row>
    <row r="9" spans="1:34" s="62" customFormat="1" ht="20.100000000000001" customHeight="1">
      <c r="A9" s="63"/>
      <c r="B9" s="115" t="s">
        <v>138</v>
      </c>
      <c r="C9" s="115"/>
      <c r="D9" s="61"/>
      <c r="E9" s="61"/>
      <c r="F9" s="61"/>
      <c r="G9" s="60"/>
      <c r="H9" s="60"/>
      <c r="I9" s="60"/>
      <c r="J9" s="60"/>
      <c r="K9" s="60"/>
      <c r="L9" s="60"/>
      <c r="M9" s="60"/>
      <c r="N9" s="60"/>
      <c r="O9" s="60"/>
      <c r="P9" s="64"/>
      <c r="Q9" s="60"/>
      <c r="R9" s="64"/>
      <c r="S9" s="60"/>
      <c r="T9" s="65"/>
      <c r="U9" s="61"/>
    </row>
    <row r="10" spans="1:34" ht="12.95" customHeight="1">
      <c r="A10" s="39"/>
      <c r="B10" s="37"/>
      <c r="C10" s="37"/>
      <c r="D10" s="37"/>
      <c r="E10" s="40"/>
      <c r="F10" s="105" t="s">
        <v>0</v>
      </c>
      <c r="G10" s="106"/>
      <c r="H10" s="106"/>
      <c r="I10" s="106"/>
      <c r="J10" s="106"/>
      <c r="K10" s="106"/>
      <c r="L10" s="106"/>
      <c r="M10" s="107"/>
      <c r="N10" s="111" t="s">
        <v>1</v>
      </c>
      <c r="O10" s="112"/>
      <c r="P10" s="112"/>
      <c r="Q10" s="113"/>
      <c r="R10" s="117" t="s">
        <v>2</v>
      </c>
      <c r="S10" s="118"/>
      <c r="T10" s="118"/>
      <c r="U10" s="119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3"/>
    </row>
    <row r="11" spans="1:34" ht="16.5" customHeight="1">
      <c r="A11" s="41"/>
      <c r="B11" s="38"/>
      <c r="C11" s="38"/>
      <c r="D11" s="38"/>
      <c r="E11" s="42"/>
      <c r="F11" s="108"/>
      <c r="G11" s="109"/>
      <c r="H11" s="109"/>
      <c r="I11" s="109"/>
      <c r="J11" s="109"/>
      <c r="K11" s="109"/>
      <c r="L11" s="109"/>
      <c r="M11" s="110"/>
      <c r="N11" s="101" t="s">
        <v>3</v>
      </c>
      <c r="O11" s="102"/>
      <c r="P11" s="101" t="s">
        <v>4</v>
      </c>
      <c r="Q11" s="102"/>
      <c r="R11" s="103" t="s">
        <v>5</v>
      </c>
      <c r="S11" s="104"/>
      <c r="T11" s="103" t="s">
        <v>6</v>
      </c>
      <c r="U11" s="104"/>
      <c r="V11" s="4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3"/>
    </row>
    <row r="12" spans="1:34" ht="182.25" customHeight="1">
      <c r="A12" s="30" t="s">
        <v>7</v>
      </c>
      <c r="B12" s="31" t="s">
        <v>8</v>
      </c>
      <c r="C12" s="31" t="s">
        <v>9</v>
      </c>
      <c r="D12" s="43" t="s">
        <v>10</v>
      </c>
      <c r="E12" s="43" t="s">
        <v>11</v>
      </c>
      <c r="F12" s="44" t="s">
        <v>12</v>
      </c>
      <c r="G12" s="44" t="s">
        <v>105</v>
      </c>
      <c r="H12" s="44" t="s">
        <v>106</v>
      </c>
      <c r="I12" s="44" t="s">
        <v>107</v>
      </c>
      <c r="J12" s="44" t="s">
        <v>108</v>
      </c>
      <c r="K12" s="44" t="s">
        <v>109</v>
      </c>
      <c r="L12" s="43" t="s">
        <v>110</v>
      </c>
      <c r="M12" s="43" t="s">
        <v>111</v>
      </c>
      <c r="N12" s="45" t="s">
        <v>13</v>
      </c>
      <c r="O12" s="45" t="s">
        <v>14</v>
      </c>
      <c r="P12" s="45" t="s">
        <v>13</v>
      </c>
      <c r="Q12" s="45" t="s">
        <v>14</v>
      </c>
      <c r="R12" s="46" t="s">
        <v>13</v>
      </c>
      <c r="S12" s="46" t="s">
        <v>14</v>
      </c>
      <c r="T12" s="46" t="s">
        <v>13</v>
      </c>
      <c r="U12" s="46" t="s">
        <v>14</v>
      </c>
      <c r="V12" s="4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/>
    </row>
    <row r="13" spans="1:34" ht="32.450000000000003" hidden="1" customHeight="1">
      <c r="A13" s="47">
        <v>1</v>
      </c>
      <c r="B13" s="47">
        <v>2</v>
      </c>
      <c r="C13" s="47">
        <v>3</v>
      </c>
      <c r="D13" s="47">
        <v>5</v>
      </c>
      <c r="E13" s="47">
        <v>6</v>
      </c>
      <c r="F13" s="47">
        <v>7</v>
      </c>
      <c r="G13" s="47">
        <v>8</v>
      </c>
      <c r="H13" s="47">
        <v>9</v>
      </c>
      <c r="I13" s="47">
        <v>10</v>
      </c>
      <c r="J13" s="47">
        <v>11</v>
      </c>
      <c r="K13" s="47">
        <v>12</v>
      </c>
      <c r="L13" s="47">
        <v>13</v>
      </c>
      <c r="M13" s="47">
        <v>14</v>
      </c>
      <c r="N13" s="48">
        <v>15</v>
      </c>
      <c r="O13" s="48">
        <v>16</v>
      </c>
      <c r="P13" s="48">
        <v>17</v>
      </c>
      <c r="Q13" s="48">
        <v>18</v>
      </c>
      <c r="R13" s="49">
        <v>19</v>
      </c>
      <c r="S13" s="49">
        <v>20</v>
      </c>
      <c r="T13" s="49">
        <v>21</v>
      </c>
      <c r="U13" s="49">
        <v>22</v>
      </c>
      <c r="V13" s="4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/>
    </row>
    <row r="14" spans="1:34" ht="17.100000000000001" hidden="1" customHeight="1">
      <c r="A14" s="95" t="s">
        <v>15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121"/>
      <c r="P14" s="121"/>
      <c r="Q14" s="121"/>
      <c r="R14" s="122"/>
      <c r="S14" s="122"/>
      <c r="T14" s="122"/>
      <c r="U14" s="122"/>
      <c r="V14" s="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3"/>
    </row>
    <row r="15" spans="1:34" ht="17.100000000000001" hidden="1" customHeight="1">
      <c r="A15" s="50"/>
      <c r="B15" s="50"/>
      <c r="C15" s="30" t="s">
        <v>16</v>
      </c>
      <c r="D15" s="30"/>
      <c r="E15" s="30"/>
      <c r="F15" s="32">
        <f>SUM(G15:M15)</f>
        <v>0</v>
      </c>
      <c r="G15" s="50"/>
      <c r="H15" s="50"/>
      <c r="I15" s="50"/>
      <c r="J15" s="50"/>
      <c r="K15" s="50"/>
      <c r="L15" s="50"/>
      <c r="M15" s="50"/>
      <c r="N15" s="51"/>
      <c r="O15" s="51"/>
      <c r="P15" s="51"/>
      <c r="Q15" s="51"/>
      <c r="R15" s="52"/>
      <c r="S15" s="52"/>
      <c r="T15" s="52"/>
      <c r="U15" s="52"/>
      <c r="V15" s="4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/>
    </row>
    <row r="16" spans="1:34" ht="17.100000000000001" hidden="1" customHeight="1">
      <c r="A16" s="50"/>
      <c r="B16" s="50"/>
      <c r="C16" s="30" t="s">
        <v>16</v>
      </c>
      <c r="D16" s="30"/>
      <c r="E16" s="30"/>
      <c r="F16" s="32">
        <f>SUM(G16:M16)</f>
        <v>0</v>
      </c>
      <c r="G16" s="50"/>
      <c r="H16" s="50"/>
      <c r="I16" s="50"/>
      <c r="J16" s="50"/>
      <c r="K16" s="50"/>
      <c r="L16" s="50"/>
      <c r="M16" s="50"/>
      <c r="N16" s="51"/>
      <c r="O16" s="51"/>
      <c r="P16" s="51"/>
      <c r="Q16" s="51"/>
      <c r="R16" s="52"/>
      <c r="S16" s="52"/>
      <c r="T16" s="52"/>
      <c r="U16" s="52"/>
      <c r="V16" s="4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3"/>
    </row>
    <row r="17" spans="1:250" ht="17.100000000000001" hidden="1" customHeight="1">
      <c r="A17" s="50"/>
      <c r="B17" s="50"/>
      <c r="C17" s="30" t="s">
        <v>16</v>
      </c>
      <c r="D17" s="30"/>
      <c r="E17" s="30"/>
      <c r="F17" s="32">
        <f>SUM(G17:M17)</f>
        <v>0</v>
      </c>
      <c r="G17" s="50"/>
      <c r="H17" s="50"/>
      <c r="I17" s="50"/>
      <c r="J17" s="50"/>
      <c r="K17" s="50"/>
      <c r="L17" s="50"/>
      <c r="M17" s="50"/>
      <c r="N17" s="51"/>
      <c r="O17" s="51"/>
      <c r="P17" s="51"/>
      <c r="Q17" s="51"/>
      <c r="R17" s="52"/>
      <c r="S17" s="52"/>
      <c r="T17" s="52"/>
      <c r="U17" s="52"/>
      <c r="V17" s="4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3"/>
    </row>
    <row r="18" spans="1:250" ht="17.100000000000001" hidden="1" customHeight="1">
      <c r="A18" s="50"/>
      <c r="B18" s="50"/>
      <c r="C18" s="30" t="s">
        <v>16</v>
      </c>
      <c r="D18" s="30"/>
      <c r="E18" s="30"/>
      <c r="F18" s="32">
        <f>SUM(G18:M18)</f>
        <v>0</v>
      </c>
      <c r="G18" s="50"/>
      <c r="H18" s="50"/>
      <c r="I18" s="50"/>
      <c r="J18" s="50"/>
      <c r="K18" s="50"/>
      <c r="L18" s="50"/>
      <c r="M18" s="50"/>
      <c r="N18" s="51"/>
      <c r="O18" s="51"/>
      <c r="P18" s="51"/>
      <c r="Q18" s="51"/>
      <c r="R18" s="52"/>
      <c r="S18" s="52"/>
      <c r="T18" s="52"/>
      <c r="U18" s="52"/>
      <c r="V18" s="4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/>
    </row>
    <row r="19" spans="1:250" ht="27" hidden="1" customHeight="1">
      <c r="A19" s="50"/>
      <c r="B19" s="53" t="s">
        <v>17</v>
      </c>
      <c r="C19" s="30" t="s">
        <v>16</v>
      </c>
      <c r="D19" s="30"/>
      <c r="E19" s="30"/>
      <c r="F19" s="32">
        <f>SUM(G19:M19)</f>
        <v>0</v>
      </c>
      <c r="G19" s="50"/>
      <c r="H19" s="50"/>
      <c r="I19" s="50"/>
      <c r="J19" s="50"/>
      <c r="K19" s="50"/>
      <c r="L19" s="50"/>
      <c r="M19" s="50"/>
      <c r="N19" s="51"/>
      <c r="O19" s="51"/>
      <c r="P19" s="51"/>
      <c r="Q19" s="51"/>
      <c r="R19" s="52"/>
      <c r="S19" s="52"/>
      <c r="T19" s="52"/>
      <c r="U19" s="52"/>
      <c r="V19" s="4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/>
    </row>
    <row r="20" spans="1:250" ht="17.45" hidden="1" customHeight="1">
      <c r="A20" s="95" t="s">
        <v>12</v>
      </c>
      <c r="B20" s="96"/>
      <c r="C20" s="54"/>
      <c r="D20" s="55"/>
      <c r="E20" s="56"/>
      <c r="F20" s="32">
        <f t="shared" ref="F20:U20" si="0">SUM(F15:F19)</f>
        <v>0</v>
      </c>
      <c r="G20" s="32">
        <f t="shared" si="0"/>
        <v>0</v>
      </c>
      <c r="H20" s="32">
        <f t="shared" si="0"/>
        <v>0</v>
      </c>
      <c r="I20" s="32">
        <f t="shared" si="0"/>
        <v>0</v>
      </c>
      <c r="J20" s="32">
        <f t="shared" si="0"/>
        <v>0</v>
      </c>
      <c r="K20" s="32">
        <f t="shared" si="0"/>
        <v>0</v>
      </c>
      <c r="L20" s="32">
        <f t="shared" si="0"/>
        <v>0</v>
      </c>
      <c r="M20" s="32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 t="shared" si="0"/>
        <v>0</v>
      </c>
      <c r="R20" s="49">
        <f t="shared" si="0"/>
        <v>0</v>
      </c>
      <c r="S20" s="49">
        <f t="shared" si="0"/>
        <v>0</v>
      </c>
      <c r="T20" s="49">
        <f t="shared" si="0"/>
        <v>0</v>
      </c>
      <c r="U20" s="49">
        <f t="shared" si="0"/>
        <v>0</v>
      </c>
      <c r="V20" s="4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3"/>
    </row>
    <row r="21" spans="1:250" ht="17.100000000000001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4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3"/>
    </row>
    <row r="22" spans="1:250" ht="17.100000000000001" customHeight="1">
      <c r="A22" s="93" t="s">
        <v>18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4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/>
    </row>
    <row r="23" spans="1:250" s="71" customFormat="1" ht="25.15" customHeight="1">
      <c r="A23" s="74">
        <v>1</v>
      </c>
      <c r="B23" s="66" t="s">
        <v>19</v>
      </c>
      <c r="C23" s="75" t="s">
        <v>76</v>
      </c>
      <c r="D23" s="75" t="s">
        <v>20</v>
      </c>
      <c r="E23" s="75" t="s">
        <v>20</v>
      </c>
      <c r="F23" s="76">
        <v>20</v>
      </c>
      <c r="G23" s="74">
        <v>10</v>
      </c>
      <c r="H23" s="74">
        <v>10</v>
      </c>
      <c r="I23" s="77"/>
      <c r="J23" s="77"/>
      <c r="K23" s="77"/>
      <c r="L23" s="77"/>
      <c r="M23" s="77"/>
      <c r="N23" s="78">
        <v>10</v>
      </c>
      <c r="O23" s="78">
        <v>10</v>
      </c>
      <c r="P23" s="79"/>
      <c r="Q23" s="79"/>
      <c r="R23" s="80"/>
      <c r="S23" s="80"/>
      <c r="T23" s="80"/>
      <c r="U23" s="80"/>
      <c r="V23" s="67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s="71" customFormat="1" ht="21" customHeight="1">
      <c r="A24" s="74">
        <v>2</v>
      </c>
      <c r="B24" s="66" t="s">
        <v>21</v>
      </c>
      <c r="C24" s="75" t="s">
        <v>77</v>
      </c>
      <c r="D24" s="75"/>
      <c r="E24" s="75" t="s">
        <v>22</v>
      </c>
      <c r="F24" s="76">
        <v>10</v>
      </c>
      <c r="G24" s="77"/>
      <c r="H24" s="74">
        <v>10</v>
      </c>
      <c r="I24" s="77"/>
      <c r="J24" s="77"/>
      <c r="K24" s="77"/>
      <c r="L24" s="77"/>
      <c r="M24" s="77"/>
      <c r="N24" s="79"/>
      <c r="O24" s="79"/>
      <c r="P24" s="79"/>
      <c r="Q24" s="79"/>
      <c r="R24" s="80"/>
      <c r="S24" s="81">
        <v>10</v>
      </c>
      <c r="T24" s="80"/>
      <c r="U24" s="80"/>
      <c r="V24" s="67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s="71" customFormat="1" ht="22.9" customHeight="1">
      <c r="A25" s="74">
        <v>3</v>
      </c>
      <c r="B25" s="66" t="s">
        <v>23</v>
      </c>
      <c r="C25" s="75" t="s">
        <v>78</v>
      </c>
      <c r="D25" s="75" t="s">
        <v>22</v>
      </c>
      <c r="E25" s="75" t="s">
        <v>22</v>
      </c>
      <c r="F25" s="76">
        <v>30</v>
      </c>
      <c r="G25" s="74">
        <v>15</v>
      </c>
      <c r="H25" s="74">
        <v>15</v>
      </c>
      <c r="I25" s="77"/>
      <c r="J25" s="77"/>
      <c r="K25" s="77"/>
      <c r="L25" s="77"/>
      <c r="M25" s="77"/>
      <c r="N25" s="79"/>
      <c r="O25" s="79"/>
      <c r="P25" s="79"/>
      <c r="Q25" s="79"/>
      <c r="R25" s="81">
        <v>15</v>
      </c>
      <c r="S25" s="81">
        <v>15</v>
      </c>
      <c r="T25" s="80"/>
      <c r="U25" s="80"/>
      <c r="V25" s="67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9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s="71" customFormat="1" ht="22.15" customHeight="1">
      <c r="A26" s="74">
        <v>4</v>
      </c>
      <c r="B26" s="66" t="s">
        <v>24</v>
      </c>
      <c r="C26" s="75" t="s">
        <v>79</v>
      </c>
      <c r="D26" s="75"/>
      <c r="E26" s="75" t="s">
        <v>25</v>
      </c>
      <c r="F26" s="76">
        <v>15</v>
      </c>
      <c r="G26" s="77"/>
      <c r="H26" s="74">
        <v>15</v>
      </c>
      <c r="I26" s="77"/>
      <c r="J26" s="77"/>
      <c r="K26" s="77"/>
      <c r="L26" s="77"/>
      <c r="M26" s="77"/>
      <c r="N26" s="79"/>
      <c r="O26" s="79"/>
      <c r="P26" s="79"/>
      <c r="Q26" s="78">
        <v>15</v>
      </c>
      <c r="R26" s="80"/>
      <c r="S26" s="80"/>
      <c r="T26" s="80"/>
      <c r="U26" s="80"/>
      <c r="V26" s="67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s="71" customFormat="1" ht="21" customHeight="1">
      <c r="A27" s="74">
        <v>5</v>
      </c>
      <c r="B27" s="82" t="s">
        <v>131</v>
      </c>
      <c r="C27" s="75" t="s">
        <v>80</v>
      </c>
      <c r="D27" s="75"/>
      <c r="E27" s="75" t="s">
        <v>25</v>
      </c>
      <c r="F27" s="76">
        <v>15</v>
      </c>
      <c r="G27" s="77"/>
      <c r="H27" s="77"/>
      <c r="I27" s="77"/>
      <c r="J27" s="74">
        <v>15</v>
      </c>
      <c r="K27" s="77"/>
      <c r="L27" s="77"/>
      <c r="M27" s="77"/>
      <c r="N27" s="79"/>
      <c r="O27" s="79"/>
      <c r="P27" s="79"/>
      <c r="Q27" s="78">
        <v>15</v>
      </c>
      <c r="R27" s="80"/>
      <c r="S27" s="80"/>
      <c r="T27" s="80"/>
      <c r="U27" s="80"/>
      <c r="V27" s="67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s="71" customFormat="1" ht="24" customHeight="1">
      <c r="A28" s="74">
        <v>6</v>
      </c>
      <c r="B28" s="66" t="s">
        <v>26</v>
      </c>
      <c r="C28" s="75" t="s">
        <v>81</v>
      </c>
      <c r="D28" s="75"/>
      <c r="E28" s="75" t="s">
        <v>20</v>
      </c>
      <c r="F28" s="76">
        <v>15</v>
      </c>
      <c r="G28" s="74">
        <v>15</v>
      </c>
      <c r="H28" s="77"/>
      <c r="I28" s="77"/>
      <c r="J28" s="77"/>
      <c r="K28" s="77"/>
      <c r="L28" s="77"/>
      <c r="M28" s="77"/>
      <c r="N28" s="78">
        <v>15</v>
      </c>
      <c r="O28" s="79"/>
      <c r="P28" s="79"/>
      <c r="Q28" s="79"/>
      <c r="R28" s="80"/>
      <c r="S28" s="80"/>
      <c r="T28" s="80"/>
      <c r="U28" s="80"/>
      <c r="V28" s="67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9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</row>
    <row r="29" spans="1:250" s="71" customFormat="1" ht="22.9" customHeight="1">
      <c r="A29" s="74">
        <v>7</v>
      </c>
      <c r="B29" s="66" t="s">
        <v>27</v>
      </c>
      <c r="C29" s="75" t="s">
        <v>82</v>
      </c>
      <c r="D29" s="75" t="s">
        <v>20</v>
      </c>
      <c r="E29" s="75" t="s">
        <v>20</v>
      </c>
      <c r="F29" s="76">
        <v>30</v>
      </c>
      <c r="G29" s="74">
        <v>15</v>
      </c>
      <c r="H29" s="74">
        <v>15</v>
      </c>
      <c r="I29" s="77"/>
      <c r="J29" s="77"/>
      <c r="K29" s="77"/>
      <c r="L29" s="77"/>
      <c r="M29" s="77"/>
      <c r="N29" s="78">
        <v>15</v>
      </c>
      <c r="O29" s="78">
        <v>15</v>
      </c>
      <c r="P29" s="79"/>
      <c r="Q29" s="79"/>
      <c r="R29" s="80"/>
      <c r="S29" s="80"/>
      <c r="T29" s="80"/>
      <c r="U29" s="80"/>
      <c r="V29" s="67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</row>
    <row r="30" spans="1:250" s="71" customFormat="1" ht="24" customHeight="1">
      <c r="A30" s="74">
        <v>8</v>
      </c>
      <c r="B30" s="66" t="s">
        <v>28</v>
      </c>
      <c r="C30" s="75" t="s">
        <v>83</v>
      </c>
      <c r="D30" s="75"/>
      <c r="E30" s="75" t="s">
        <v>22</v>
      </c>
      <c r="F30" s="76">
        <v>15</v>
      </c>
      <c r="G30" s="77"/>
      <c r="H30" s="74">
        <v>15</v>
      </c>
      <c r="I30" s="77"/>
      <c r="J30" s="77"/>
      <c r="K30" s="77"/>
      <c r="L30" s="77"/>
      <c r="M30" s="77"/>
      <c r="N30" s="79"/>
      <c r="O30" s="79"/>
      <c r="P30" s="79"/>
      <c r="Q30" s="79"/>
      <c r="R30" s="80"/>
      <c r="S30" s="81">
        <v>15</v>
      </c>
      <c r="T30" s="80"/>
      <c r="U30" s="80"/>
      <c r="V30" s="67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</row>
    <row r="31" spans="1:250" s="71" customFormat="1" ht="24.6" customHeight="1">
      <c r="A31" s="74">
        <v>9</v>
      </c>
      <c r="B31" s="72" t="s">
        <v>132</v>
      </c>
      <c r="C31" s="75" t="s">
        <v>84</v>
      </c>
      <c r="D31" s="75"/>
      <c r="E31" s="75" t="s">
        <v>25</v>
      </c>
      <c r="F31" s="76">
        <v>15</v>
      </c>
      <c r="G31" s="77"/>
      <c r="H31" s="77"/>
      <c r="I31" s="77"/>
      <c r="J31" s="74">
        <v>15</v>
      </c>
      <c r="K31" s="77"/>
      <c r="L31" s="77"/>
      <c r="M31" s="77"/>
      <c r="N31" s="79"/>
      <c r="O31" s="79"/>
      <c r="P31" s="79"/>
      <c r="Q31" s="78">
        <v>15</v>
      </c>
      <c r="R31" s="80"/>
      <c r="S31" s="80"/>
      <c r="T31" s="80"/>
      <c r="U31" s="80"/>
      <c r="V31" s="67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9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</row>
    <row r="32" spans="1:250" s="71" customFormat="1" ht="21.75" customHeight="1">
      <c r="A32" s="74">
        <v>10</v>
      </c>
      <c r="B32" s="72" t="s">
        <v>133</v>
      </c>
      <c r="C32" s="75" t="s">
        <v>85</v>
      </c>
      <c r="D32" s="75"/>
      <c r="E32" s="75" t="s">
        <v>25</v>
      </c>
      <c r="F32" s="76">
        <v>15</v>
      </c>
      <c r="G32" s="77"/>
      <c r="H32" s="77"/>
      <c r="I32" s="77"/>
      <c r="J32" s="74">
        <v>15</v>
      </c>
      <c r="K32" s="77"/>
      <c r="L32" s="77"/>
      <c r="M32" s="77"/>
      <c r="N32" s="79"/>
      <c r="O32" s="79"/>
      <c r="P32" s="79"/>
      <c r="Q32" s="78">
        <v>15</v>
      </c>
      <c r="R32" s="80"/>
      <c r="S32" s="80"/>
      <c r="T32" s="80"/>
      <c r="U32" s="80"/>
      <c r="V32" s="67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9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</row>
    <row r="33" spans="1:250" s="71" customFormat="1" ht="17.100000000000001" customHeight="1">
      <c r="A33" s="74">
        <v>11</v>
      </c>
      <c r="B33" s="73" t="s">
        <v>29</v>
      </c>
      <c r="C33" s="75" t="s">
        <v>86</v>
      </c>
      <c r="D33" s="75"/>
      <c r="E33" s="75" t="s">
        <v>25</v>
      </c>
      <c r="F33" s="76">
        <v>30</v>
      </c>
      <c r="G33" s="77"/>
      <c r="H33" s="77"/>
      <c r="I33" s="77"/>
      <c r="J33" s="77"/>
      <c r="K33" s="77"/>
      <c r="L33" s="77"/>
      <c r="M33" s="74">
        <v>30</v>
      </c>
      <c r="N33" s="79"/>
      <c r="O33" s="79"/>
      <c r="P33" s="79"/>
      <c r="Q33" s="78">
        <v>30</v>
      </c>
      <c r="R33" s="80"/>
      <c r="S33" s="80"/>
      <c r="T33" s="80"/>
      <c r="U33" s="80"/>
      <c r="V33" s="67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9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</row>
    <row r="34" spans="1:250" ht="17.100000000000001" customHeight="1">
      <c r="A34" s="97" t="s">
        <v>12</v>
      </c>
      <c r="B34" s="98"/>
      <c r="C34" s="12"/>
      <c r="D34" s="13"/>
      <c r="E34" s="87"/>
      <c r="F34" s="76">
        <f t="shared" ref="F34:S34" si="1">SUM(F23:F33)</f>
        <v>210</v>
      </c>
      <c r="G34" s="76">
        <f t="shared" si="1"/>
        <v>55</v>
      </c>
      <c r="H34" s="76">
        <f t="shared" si="1"/>
        <v>80</v>
      </c>
      <c r="I34" s="76"/>
      <c r="J34" s="76">
        <f t="shared" si="1"/>
        <v>45</v>
      </c>
      <c r="K34" s="76"/>
      <c r="L34" s="76"/>
      <c r="M34" s="76">
        <f t="shared" si="1"/>
        <v>30</v>
      </c>
      <c r="N34" s="78">
        <f t="shared" si="1"/>
        <v>40</v>
      </c>
      <c r="O34" s="78">
        <f t="shared" si="1"/>
        <v>25</v>
      </c>
      <c r="P34" s="78"/>
      <c r="Q34" s="78">
        <f t="shared" si="1"/>
        <v>90</v>
      </c>
      <c r="R34" s="81">
        <f t="shared" si="1"/>
        <v>15</v>
      </c>
      <c r="S34" s="81">
        <f t="shared" si="1"/>
        <v>40</v>
      </c>
      <c r="T34" s="81"/>
      <c r="U34" s="9"/>
      <c r="V34" s="4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3"/>
    </row>
    <row r="35" spans="1:250" ht="17.100000000000001" customHeight="1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4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3"/>
    </row>
    <row r="36" spans="1:250" ht="17.100000000000001" customHeight="1">
      <c r="A36" s="93" t="s">
        <v>30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67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9"/>
      <c r="AI36" s="70"/>
      <c r="AJ36" s="70"/>
      <c r="AK36" s="70"/>
      <c r="AL36" s="70"/>
      <c r="AM36" s="70"/>
      <c r="AN36" s="67"/>
      <c r="AO36" s="68"/>
      <c r="AP36" s="68"/>
      <c r="AQ36" s="68"/>
      <c r="AR36" s="68"/>
      <c r="AS36" s="68"/>
      <c r="AT36" s="68"/>
      <c r="AU36" s="68"/>
      <c r="AV36" s="68"/>
      <c r="AW36" s="93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123"/>
      <c r="BX36" s="93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123"/>
      <c r="CY36" s="93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123"/>
      <c r="DZ36" s="93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123"/>
      <c r="FA36" s="93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123"/>
      <c r="GB36" s="93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123"/>
      <c r="HC36" s="93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123"/>
      <c r="ID36" s="93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</row>
    <row r="37" spans="1:250" s="71" customFormat="1" ht="17.100000000000001" customHeight="1">
      <c r="A37" s="74">
        <v>1</v>
      </c>
      <c r="B37" s="85" t="s">
        <v>31</v>
      </c>
      <c r="C37" s="75" t="s">
        <v>87</v>
      </c>
      <c r="D37" s="75" t="s">
        <v>25</v>
      </c>
      <c r="E37" s="75" t="s">
        <v>25</v>
      </c>
      <c r="F37" s="76">
        <v>30</v>
      </c>
      <c r="G37" s="74">
        <v>15</v>
      </c>
      <c r="H37" s="74">
        <v>15</v>
      </c>
      <c r="I37" s="77"/>
      <c r="J37" s="77"/>
      <c r="K37" s="77"/>
      <c r="L37" s="77"/>
      <c r="M37" s="77"/>
      <c r="N37" s="79"/>
      <c r="O37" s="79"/>
      <c r="P37" s="78">
        <v>15</v>
      </c>
      <c r="Q37" s="78">
        <v>15</v>
      </c>
      <c r="R37" s="80"/>
      <c r="S37" s="80"/>
      <c r="T37" s="80"/>
      <c r="U37" s="80"/>
      <c r="V37" s="67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9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  <row r="38" spans="1:250" s="71" customFormat="1" ht="17.100000000000001" customHeight="1">
      <c r="A38" s="74">
        <v>2</v>
      </c>
      <c r="B38" s="83" t="s">
        <v>32</v>
      </c>
      <c r="C38" s="75" t="s">
        <v>88</v>
      </c>
      <c r="D38" s="75"/>
      <c r="E38" s="75" t="s">
        <v>22</v>
      </c>
      <c r="F38" s="76">
        <v>30</v>
      </c>
      <c r="G38" s="77"/>
      <c r="H38" s="74">
        <v>30</v>
      </c>
      <c r="I38" s="77"/>
      <c r="J38" s="77"/>
      <c r="K38" s="77"/>
      <c r="L38" s="77"/>
      <c r="M38" s="77"/>
      <c r="N38" s="79"/>
      <c r="O38" s="79"/>
      <c r="P38" s="79"/>
      <c r="Q38" s="79"/>
      <c r="R38" s="80"/>
      <c r="S38" s="81">
        <v>30</v>
      </c>
      <c r="T38" s="80"/>
      <c r="U38" s="80"/>
      <c r="V38" s="67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9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  <row r="39" spans="1:250" ht="17.100000000000001" customHeight="1">
      <c r="A39" s="97" t="s">
        <v>12</v>
      </c>
      <c r="B39" s="98"/>
      <c r="C39" s="12"/>
      <c r="D39" s="13"/>
      <c r="E39" s="14"/>
      <c r="F39" s="11">
        <f t="shared" ref="F39:S39" si="2">SUM(F37:F38)</f>
        <v>60</v>
      </c>
      <c r="G39" s="11">
        <f t="shared" si="2"/>
        <v>15</v>
      </c>
      <c r="H39" s="11">
        <f t="shared" si="2"/>
        <v>45</v>
      </c>
      <c r="I39" s="11"/>
      <c r="J39" s="11"/>
      <c r="K39" s="11"/>
      <c r="L39" s="11"/>
      <c r="M39" s="11"/>
      <c r="N39" s="78"/>
      <c r="O39" s="78"/>
      <c r="P39" s="78">
        <f t="shared" si="2"/>
        <v>15</v>
      </c>
      <c r="Q39" s="78">
        <f t="shared" si="2"/>
        <v>15</v>
      </c>
      <c r="R39" s="81"/>
      <c r="S39" s="81">
        <f t="shared" si="2"/>
        <v>30</v>
      </c>
      <c r="T39" s="81"/>
      <c r="U39" s="9"/>
      <c r="V39" s="4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3"/>
    </row>
    <row r="40" spans="1:250" ht="17.100000000000001" customHeight="1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4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3"/>
    </row>
    <row r="41" spans="1:250" ht="17.100000000000001" customHeight="1">
      <c r="A41" s="93" t="s">
        <v>33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4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3"/>
    </row>
    <row r="42" spans="1:250" s="71" customFormat="1" ht="17.25" customHeight="1">
      <c r="A42" s="74">
        <v>1</v>
      </c>
      <c r="B42" s="84" t="s">
        <v>34</v>
      </c>
      <c r="C42" s="75" t="s">
        <v>89</v>
      </c>
      <c r="D42" s="75"/>
      <c r="E42" s="75" t="s">
        <v>20</v>
      </c>
      <c r="F42" s="76">
        <v>15</v>
      </c>
      <c r="G42" s="77"/>
      <c r="H42" s="77"/>
      <c r="I42" s="77"/>
      <c r="J42" s="74">
        <v>15</v>
      </c>
      <c r="K42" s="77"/>
      <c r="L42" s="77"/>
      <c r="M42" s="77"/>
      <c r="N42" s="78"/>
      <c r="O42" s="79">
        <v>15</v>
      </c>
      <c r="P42" s="79"/>
      <c r="Q42" s="79"/>
      <c r="R42" s="80"/>
      <c r="S42" s="80"/>
      <c r="T42" s="80"/>
      <c r="U42" s="80"/>
      <c r="V42" s="67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9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</row>
    <row r="43" spans="1:250" s="71" customFormat="1" ht="15" customHeight="1">
      <c r="A43" s="74">
        <v>2</v>
      </c>
      <c r="B43" s="84" t="s">
        <v>35</v>
      </c>
      <c r="C43" s="75" t="s">
        <v>90</v>
      </c>
      <c r="D43" s="75"/>
      <c r="E43" s="75" t="s">
        <v>36</v>
      </c>
      <c r="F43" s="76">
        <v>5</v>
      </c>
      <c r="G43" s="74">
        <v>5</v>
      </c>
      <c r="H43" s="77"/>
      <c r="I43" s="77"/>
      <c r="J43" s="77"/>
      <c r="K43" s="77"/>
      <c r="L43" s="77"/>
      <c r="M43" s="77"/>
      <c r="N43" s="79"/>
      <c r="O43" s="79"/>
      <c r="P43" s="79"/>
      <c r="Q43" s="79"/>
      <c r="R43" s="80"/>
      <c r="S43" s="80"/>
      <c r="T43" s="81">
        <v>5</v>
      </c>
      <c r="U43" s="80"/>
      <c r="V43" s="67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9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</row>
    <row r="44" spans="1:250" ht="17.100000000000001" customHeight="1">
      <c r="A44" s="97" t="s">
        <v>12</v>
      </c>
      <c r="B44" s="98"/>
      <c r="C44" s="12"/>
      <c r="D44" s="13"/>
      <c r="E44" s="14"/>
      <c r="F44" s="11">
        <f>SUM(F42:F43)</f>
        <v>20</v>
      </c>
      <c r="G44" s="11">
        <v>5</v>
      </c>
      <c r="H44" s="19"/>
      <c r="I44" s="19"/>
      <c r="J44" s="11">
        <v>15</v>
      </c>
      <c r="K44" s="19"/>
      <c r="L44" s="19"/>
      <c r="M44" s="19"/>
      <c r="N44" s="8"/>
      <c r="O44" s="5">
        <v>15</v>
      </c>
      <c r="P44" s="5"/>
      <c r="Q44" s="5"/>
      <c r="R44" s="6"/>
      <c r="S44" s="6"/>
      <c r="T44" s="9">
        <f>SUM(T43:T43)</f>
        <v>5</v>
      </c>
      <c r="U44" s="9"/>
      <c r="V44" s="4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</row>
    <row r="45" spans="1:250" ht="17.100000000000001" customHeight="1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4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3"/>
    </row>
    <row r="46" spans="1:250" ht="17.100000000000001" customHeight="1">
      <c r="A46" s="93" t="s">
        <v>37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4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3"/>
    </row>
    <row r="47" spans="1:250" s="71" customFormat="1" ht="17.100000000000001" customHeight="1">
      <c r="A47" s="74">
        <v>1</v>
      </c>
      <c r="B47" s="83" t="s">
        <v>38</v>
      </c>
      <c r="C47" s="75" t="s">
        <v>91</v>
      </c>
      <c r="D47" s="75" t="s">
        <v>25</v>
      </c>
      <c r="E47" s="75"/>
      <c r="F47" s="76">
        <v>30</v>
      </c>
      <c r="G47" s="77"/>
      <c r="H47" s="77"/>
      <c r="I47" s="77"/>
      <c r="J47" s="77"/>
      <c r="K47" s="74">
        <v>30</v>
      </c>
      <c r="L47" s="77"/>
      <c r="M47" s="77"/>
      <c r="N47" s="79"/>
      <c r="O47" s="78">
        <v>15</v>
      </c>
      <c r="P47" s="79"/>
      <c r="Q47" s="78">
        <v>15</v>
      </c>
      <c r="R47" s="80"/>
      <c r="S47" s="80"/>
      <c r="T47" s="80"/>
      <c r="U47" s="80"/>
      <c r="V47" s="67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9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</row>
    <row r="48" spans="1:250" s="71" customFormat="1" ht="29.25" customHeight="1">
      <c r="A48" s="74">
        <v>2</v>
      </c>
      <c r="B48" s="84" t="s">
        <v>39</v>
      </c>
      <c r="C48" s="75" t="s">
        <v>92</v>
      </c>
      <c r="D48" s="75"/>
      <c r="E48" s="75" t="s">
        <v>22</v>
      </c>
      <c r="F48" s="76">
        <v>30</v>
      </c>
      <c r="G48" s="77"/>
      <c r="H48" s="77"/>
      <c r="I48" s="77"/>
      <c r="J48" s="77"/>
      <c r="K48" s="74">
        <v>30</v>
      </c>
      <c r="L48" s="77"/>
      <c r="M48" s="77"/>
      <c r="N48" s="79"/>
      <c r="O48" s="79"/>
      <c r="P48" s="79"/>
      <c r="Q48" s="79"/>
      <c r="R48" s="80"/>
      <c r="S48" s="81">
        <v>30</v>
      </c>
      <c r="T48" s="80"/>
      <c r="U48" s="80"/>
      <c r="V48" s="67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9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</row>
    <row r="49" spans="1:34" ht="17.100000000000001" customHeight="1">
      <c r="A49" s="97" t="s">
        <v>12</v>
      </c>
      <c r="B49" s="98"/>
      <c r="C49" s="12"/>
      <c r="D49" s="13"/>
      <c r="E49" s="14"/>
      <c r="F49" s="11">
        <f>SUM(F47:F48)</f>
        <v>60</v>
      </c>
      <c r="G49" s="11"/>
      <c r="H49" s="11"/>
      <c r="I49" s="11"/>
      <c r="J49" s="19"/>
      <c r="K49" s="11">
        <f>SUM(K47:K48)</f>
        <v>60</v>
      </c>
      <c r="L49" s="11"/>
      <c r="M49" s="11"/>
      <c r="N49" s="78"/>
      <c r="O49" s="78">
        <f>SUM(O47)</f>
        <v>15</v>
      </c>
      <c r="P49" s="78"/>
      <c r="Q49" s="78">
        <f>SUM(Q47)</f>
        <v>15</v>
      </c>
      <c r="R49" s="81"/>
      <c r="S49" s="81">
        <f>SUM(S48:S48)</f>
        <v>30</v>
      </c>
      <c r="T49" s="81"/>
      <c r="U49" s="9"/>
      <c r="V49" s="4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3"/>
    </row>
    <row r="50" spans="1:34" ht="17.10000000000000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4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3"/>
    </row>
    <row r="51" spans="1:34" ht="17.100000000000001" customHeight="1">
      <c r="A51" s="93" t="s">
        <v>139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4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3"/>
    </row>
    <row r="52" spans="1:34" ht="45.75" customHeight="1">
      <c r="A52" s="15">
        <v>1</v>
      </c>
      <c r="B52" s="57" t="s">
        <v>127</v>
      </c>
      <c r="C52" s="7" t="s">
        <v>141</v>
      </c>
      <c r="D52" s="7" t="s">
        <v>25</v>
      </c>
      <c r="E52" s="7" t="s">
        <v>25</v>
      </c>
      <c r="F52" s="11">
        <f>SUM(G52:H52)</f>
        <v>45</v>
      </c>
      <c r="G52" s="15">
        <v>15</v>
      </c>
      <c r="H52" s="15">
        <v>30</v>
      </c>
      <c r="I52" s="10"/>
      <c r="J52" s="10"/>
      <c r="K52" s="10"/>
      <c r="L52" s="10"/>
      <c r="M52" s="10"/>
      <c r="N52" s="79"/>
      <c r="O52" s="79"/>
      <c r="P52" s="78">
        <v>15</v>
      </c>
      <c r="Q52" s="78">
        <v>30</v>
      </c>
      <c r="R52" s="80"/>
      <c r="S52" s="80"/>
      <c r="T52" s="80"/>
      <c r="U52" s="80"/>
      <c r="V52" s="4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3"/>
    </row>
    <row r="53" spans="1:34" ht="49.5" customHeight="1">
      <c r="A53" s="15">
        <v>2</v>
      </c>
      <c r="B53" s="57" t="s">
        <v>128</v>
      </c>
      <c r="C53" s="7" t="s">
        <v>142</v>
      </c>
      <c r="D53" s="7" t="s">
        <v>22</v>
      </c>
      <c r="E53" s="7" t="s">
        <v>22</v>
      </c>
      <c r="F53" s="11">
        <f>SUM(G53:H53)</f>
        <v>45</v>
      </c>
      <c r="G53" s="15">
        <v>15</v>
      </c>
      <c r="H53" s="15">
        <v>30</v>
      </c>
      <c r="I53" s="10"/>
      <c r="J53" s="10"/>
      <c r="K53" s="10"/>
      <c r="L53" s="10"/>
      <c r="M53" s="10"/>
      <c r="N53" s="79"/>
      <c r="O53" s="79"/>
      <c r="P53" s="79"/>
      <c r="Q53" s="79"/>
      <c r="R53" s="81">
        <v>15</v>
      </c>
      <c r="S53" s="81">
        <v>30</v>
      </c>
      <c r="T53" s="80"/>
      <c r="U53" s="80"/>
      <c r="V53" s="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3"/>
    </row>
    <row r="54" spans="1:34" ht="49.5" customHeight="1">
      <c r="A54" s="15">
        <v>3</v>
      </c>
      <c r="B54" s="16" t="s">
        <v>129</v>
      </c>
      <c r="C54" s="7" t="s">
        <v>143</v>
      </c>
      <c r="D54" s="7"/>
      <c r="E54" s="58" t="s">
        <v>25</v>
      </c>
      <c r="F54" s="11">
        <v>20</v>
      </c>
      <c r="G54" s="15"/>
      <c r="H54" s="15"/>
      <c r="I54" s="10"/>
      <c r="J54" s="10">
        <v>20</v>
      </c>
      <c r="K54" s="10"/>
      <c r="L54" s="10"/>
      <c r="M54" s="10"/>
      <c r="N54" s="79"/>
      <c r="O54" s="79"/>
      <c r="P54" s="79"/>
      <c r="Q54" s="79">
        <v>20</v>
      </c>
      <c r="R54" s="81"/>
      <c r="S54" s="81"/>
      <c r="T54" s="80"/>
      <c r="U54" s="80"/>
      <c r="V54" s="4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3"/>
    </row>
    <row r="55" spans="1:34" ht="49.5" customHeight="1">
      <c r="A55" s="15">
        <v>4</v>
      </c>
      <c r="B55" s="57" t="s">
        <v>130</v>
      </c>
      <c r="C55" s="7" t="s">
        <v>144</v>
      </c>
      <c r="D55" s="7"/>
      <c r="E55" s="58" t="s">
        <v>22</v>
      </c>
      <c r="F55" s="11">
        <v>25</v>
      </c>
      <c r="G55" s="15"/>
      <c r="H55" s="15"/>
      <c r="I55" s="10"/>
      <c r="J55" s="10">
        <v>25</v>
      </c>
      <c r="K55" s="10"/>
      <c r="L55" s="10"/>
      <c r="M55" s="10"/>
      <c r="N55" s="79"/>
      <c r="O55" s="79"/>
      <c r="P55" s="79"/>
      <c r="Q55" s="79"/>
      <c r="R55" s="81"/>
      <c r="S55" s="81">
        <v>25</v>
      </c>
      <c r="T55" s="80"/>
      <c r="U55" s="80"/>
      <c r="V55" s="4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3"/>
    </row>
    <row r="56" spans="1:34" ht="49.5" customHeight="1">
      <c r="A56" s="15">
        <v>5</v>
      </c>
      <c r="B56" s="57" t="s">
        <v>125</v>
      </c>
      <c r="C56" s="7" t="s">
        <v>145</v>
      </c>
      <c r="D56" s="7"/>
      <c r="E56" s="58" t="s">
        <v>20</v>
      </c>
      <c r="F56" s="11">
        <v>20</v>
      </c>
      <c r="G56" s="15"/>
      <c r="H56" s="15">
        <v>20</v>
      </c>
      <c r="I56" s="10"/>
      <c r="J56" s="10"/>
      <c r="K56" s="10"/>
      <c r="L56" s="10"/>
      <c r="M56" s="10"/>
      <c r="N56" s="79"/>
      <c r="O56" s="79">
        <v>20</v>
      </c>
      <c r="P56" s="79"/>
      <c r="Q56" s="79"/>
      <c r="R56" s="81"/>
      <c r="S56" s="81"/>
      <c r="T56" s="80"/>
      <c r="U56" s="80"/>
      <c r="V56" s="4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3"/>
    </row>
    <row r="57" spans="1:34" ht="49.5" customHeight="1">
      <c r="A57" s="15">
        <v>6</v>
      </c>
      <c r="B57" s="16" t="s">
        <v>140</v>
      </c>
      <c r="C57" s="7" t="s">
        <v>146</v>
      </c>
      <c r="D57" s="7"/>
      <c r="E57" s="7" t="s">
        <v>25</v>
      </c>
      <c r="F57" s="11">
        <v>15</v>
      </c>
      <c r="G57" s="15"/>
      <c r="H57" s="15"/>
      <c r="I57" s="10"/>
      <c r="J57" s="10">
        <v>15</v>
      </c>
      <c r="K57" s="10"/>
      <c r="L57" s="10"/>
      <c r="M57" s="10"/>
      <c r="N57" s="79"/>
      <c r="O57" s="79"/>
      <c r="P57" s="79"/>
      <c r="Q57" s="79">
        <v>15</v>
      </c>
      <c r="R57" s="81"/>
      <c r="S57" s="81"/>
      <c r="T57" s="80"/>
      <c r="U57" s="80"/>
      <c r="V57" s="4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3"/>
    </row>
    <row r="58" spans="1:34" ht="29.25" customHeight="1">
      <c r="A58" s="15">
        <v>7</v>
      </c>
      <c r="B58" s="16" t="s">
        <v>40</v>
      </c>
      <c r="C58" s="7" t="s">
        <v>93</v>
      </c>
      <c r="D58" s="7"/>
      <c r="E58" s="7" t="s">
        <v>25</v>
      </c>
      <c r="F58" s="11">
        <v>15</v>
      </c>
      <c r="G58" s="10"/>
      <c r="H58" s="15">
        <v>15</v>
      </c>
      <c r="I58" s="10"/>
      <c r="J58" s="10"/>
      <c r="K58" s="10"/>
      <c r="L58" s="10"/>
      <c r="M58" s="10"/>
      <c r="N58" s="79"/>
      <c r="O58" s="79"/>
      <c r="P58" s="79"/>
      <c r="Q58" s="78">
        <v>15</v>
      </c>
      <c r="R58" s="80"/>
      <c r="S58" s="80"/>
      <c r="T58" s="80"/>
      <c r="U58" s="80"/>
      <c r="V58" s="4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"/>
    </row>
    <row r="59" spans="1:34" ht="31.5" customHeight="1">
      <c r="A59" s="15">
        <v>8</v>
      </c>
      <c r="B59" s="16" t="s">
        <v>41</v>
      </c>
      <c r="C59" s="7" t="s">
        <v>94</v>
      </c>
      <c r="D59" s="7"/>
      <c r="E59" s="7" t="s">
        <v>25</v>
      </c>
      <c r="F59" s="11">
        <v>30</v>
      </c>
      <c r="G59" s="10"/>
      <c r="H59" s="15">
        <v>30</v>
      </c>
      <c r="I59" s="10"/>
      <c r="J59" s="10"/>
      <c r="K59" s="10"/>
      <c r="L59" s="10"/>
      <c r="M59" s="10"/>
      <c r="N59" s="79"/>
      <c r="O59" s="79"/>
      <c r="P59" s="79"/>
      <c r="Q59" s="78">
        <v>30</v>
      </c>
      <c r="R59" s="80"/>
      <c r="S59" s="80"/>
      <c r="T59" s="80"/>
      <c r="U59" s="80"/>
      <c r="V59" s="4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3"/>
    </row>
    <row r="60" spans="1:34" ht="17.100000000000001" customHeight="1">
      <c r="A60" s="15">
        <v>9</v>
      </c>
      <c r="B60" s="18" t="s">
        <v>29</v>
      </c>
      <c r="C60" s="7" t="s">
        <v>95</v>
      </c>
      <c r="D60" s="7"/>
      <c r="E60" s="7" t="s">
        <v>36</v>
      </c>
      <c r="F60" s="11">
        <v>120</v>
      </c>
      <c r="G60" s="10"/>
      <c r="H60" s="10"/>
      <c r="I60" s="10"/>
      <c r="J60" s="10"/>
      <c r="K60" s="10"/>
      <c r="L60" s="10"/>
      <c r="M60" s="15">
        <v>120</v>
      </c>
      <c r="N60" s="79"/>
      <c r="O60" s="79"/>
      <c r="P60" s="79"/>
      <c r="Q60" s="79"/>
      <c r="R60" s="80"/>
      <c r="S60" s="81">
        <v>60</v>
      </c>
      <c r="T60" s="80"/>
      <c r="U60" s="81">
        <v>60</v>
      </c>
      <c r="V60" s="4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</row>
    <row r="61" spans="1:34" ht="17.100000000000001" customHeight="1">
      <c r="A61" s="97" t="s">
        <v>12</v>
      </c>
      <c r="B61" s="98"/>
      <c r="C61" s="12"/>
      <c r="D61" s="13"/>
      <c r="E61" s="14"/>
      <c r="F61" s="11">
        <f>SUM(F52:F60)</f>
        <v>335</v>
      </c>
      <c r="G61" s="11">
        <f>SUM(G52:G60)</f>
        <v>30</v>
      </c>
      <c r="H61" s="11">
        <f>SUM(H52:H60)</f>
        <v>125</v>
      </c>
      <c r="I61" s="11"/>
      <c r="J61" s="11">
        <v>60</v>
      </c>
      <c r="K61" s="11"/>
      <c r="L61" s="11"/>
      <c r="M61" s="11">
        <f>SUM(M52:M60)</f>
        <v>120</v>
      </c>
      <c r="N61" s="78"/>
      <c r="O61" s="78">
        <v>20</v>
      </c>
      <c r="P61" s="78">
        <f>SUM(P52:P60)</f>
        <v>15</v>
      </c>
      <c r="Q61" s="78">
        <f>SUM(Q52:Q60)</f>
        <v>110</v>
      </c>
      <c r="R61" s="81">
        <f>SUM(R52:R60)</f>
        <v>15</v>
      </c>
      <c r="S61" s="81">
        <f>SUM(S52:S60)</f>
        <v>115</v>
      </c>
      <c r="T61" s="81"/>
      <c r="U61" s="81">
        <f>SUM(U52:U60)</f>
        <v>60</v>
      </c>
      <c r="V61" s="4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3"/>
    </row>
    <row r="62" spans="1:34" ht="17.100000000000001" customHeight="1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4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3"/>
    </row>
    <row r="63" spans="1:34" ht="17.100000000000001" customHeight="1">
      <c r="A63" s="93" t="s">
        <v>42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4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3"/>
    </row>
    <row r="64" spans="1:34" ht="17.100000000000001" customHeight="1">
      <c r="A64" s="15">
        <v>1</v>
      </c>
      <c r="B64" s="18" t="s">
        <v>43</v>
      </c>
      <c r="C64" s="7" t="s">
        <v>96</v>
      </c>
      <c r="D64" s="7"/>
      <c r="E64" s="7" t="s">
        <v>20</v>
      </c>
      <c r="F64" s="11">
        <v>15</v>
      </c>
      <c r="G64" s="15">
        <v>15</v>
      </c>
      <c r="H64" s="10"/>
      <c r="I64" s="10"/>
      <c r="J64" s="10"/>
      <c r="K64" s="10"/>
      <c r="L64" s="10"/>
      <c r="M64" s="10"/>
      <c r="N64" s="78">
        <v>15</v>
      </c>
      <c r="O64" s="79"/>
      <c r="P64" s="79"/>
      <c r="Q64" s="79"/>
      <c r="R64" s="80"/>
      <c r="S64" s="80"/>
      <c r="T64" s="80"/>
      <c r="U64" s="80"/>
      <c r="V64" s="4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3"/>
    </row>
    <row r="65" spans="1:34" ht="31.5" customHeight="1">
      <c r="A65" s="15">
        <v>2</v>
      </c>
      <c r="B65" s="16" t="s">
        <v>44</v>
      </c>
      <c r="C65" s="7" t="s">
        <v>97</v>
      </c>
      <c r="D65" s="58" t="s">
        <v>20</v>
      </c>
      <c r="E65" s="7"/>
      <c r="F65" s="11">
        <f>SUM(G65:H65)</f>
        <v>30</v>
      </c>
      <c r="G65" s="15"/>
      <c r="H65" s="15">
        <v>30</v>
      </c>
      <c r="I65" s="10"/>
      <c r="J65" s="10"/>
      <c r="K65" s="10"/>
      <c r="L65" s="10"/>
      <c r="M65" s="10"/>
      <c r="N65" s="78"/>
      <c r="O65" s="78">
        <v>30</v>
      </c>
      <c r="P65" s="79"/>
      <c r="Q65" s="79"/>
      <c r="R65" s="80"/>
      <c r="S65" s="80"/>
      <c r="T65" s="80"/>
      <c r="U65" s="80"/>
      <c r="V65" s="4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3"/>
    </row>
    <row r="66" spans="1:34" ht="27" customHeight="1">
      <c r="A66" s="15">
        <v>3</v>
      </c>
      <c r="B66" s="16" t="s">
        <v>46</v>
      </c>
      <c r="C66" s="7" t="s">
        <v>98</v>
      </c>
      <c r="D66" s="7" t="s">
        <v>25</v>
      </c>
      <c r="E66" s="7"/>
      <c r="F66" s="11">
        <v>30</v>
      </c>
      <c r="G66" s="10"/>
      <c r="H66" s="15">
        <v>30</v>
      </c>
      <c r="I66" s="10"/>
      <c r="J66" s="10"/>
      <c r="K66" s="10"/>
      <c r="L66" s="10"/>
      <c r="M66" s="10"/>
      <c r="N66" s="79"/>
      <c r="O66" s="79"/>
      <c r="P66" s="79"/>
      <c r="Q66" s="78">
        <v>30</v>
      </c>
      <c r="R66" s="80"/>
      <c r="S66" s="80"/>
      <c r="T66" s="80"/>
      <c r="U66" s="80"/>
      <c r="V66" s="4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3"/>
    </row>
    <row r="67" spans="1:34" ht="17.100000000000001" customHeight="1">
      <c r="A67" s="15">
        <v>4</v>
      </c>
      <c r="B67" s="18" t="s">
        <v>47</v>
      </c>
      <c r="C67" s="7" t="s">
        <v>99</v>
      </c>
      <c r="D67" s="7"/>
      <c r="E67" s="7" t="s">
        <v>22</v>
      </c>
      <c r="F67" s="11">
        <v>15</v>
      </c>
      <c r="G67" s="10"/>
      <c r="H67" s="15">
        <v>15</v>
      </c>
      <c r="I67" s="10"/>
      <c r="J67" s="10"/>
      <c r="K67" s="10"/>
      <c r="L67" s="10"/>
      <c r="M67" s="10"/>
      <c r="N67" s="79"/>
      <c r="O67" s="79"/>
      <c r="P67" s="79"/>
      <c r="Q67" s="79"/>
      <c r="R67" s="80"/>
      <c r="S67" s="81">
        <v>15</v>
      </c>
      <c r="T67" s="80"/>
      <c r="U67" s="80"/>
      <c r="V67" s="4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"/>
    </row>
    <row r="68" spans="1:34" ht="17.100000000000001" customHeight="1">
      <c r="A68" s="15">
        <v>5</v>
      </c>
      <c r="B68" s="18" t="s">
        <v>48</v>
      </c>
      <c r="C68" s="7" t="s">
        <v>100</v>
      </c>
      <c r="D68" s="7"/>
      <c r="E68" s="7" t="s">
        <v>20</v>
      </c>
      <c r="F68" s="11">
        <v>15</v>
      </c>
      <c r="G68" s="10"/>
      <c r="H68" s="15">
        <v>15</v>
      </c>
      <c r="I68" s="10"/>
      <c r="J68" s="10"/>
      <c r="K68" s="10"/>
      <c r="L68" s="10"/>
      <c r="M68" s="10"/>
      <c r="N68" s="79"/>
      <c r="O68" s="79">
        <v>15</v>
      </c>
      <c r="P68" s="79"/>
      <c r="Q68" s="79"/>
      <c r="R68" s="80"/>
      <c r="S68" s="81"/>
      <c r="T68" s="80"/>
      <c r="U68" s="80"/>
      <c r="V68" s="4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3"/>
    </row>
    <row r="69" spans="1:34" ht="17.100000000000001" customHeight="1">
      <c r="A69" s="15">
        <v>6</v>
      </c>
      <c r="B69" s="18" t="s">
        <v>49</v>
      </c>
      <c r="C69" s="7" t="s">
        <v>101</v>
      </c>
      <c r="D69" s="7"/>
      <c r="E69" s="7" t="s">
        <v>22</v>
      </c>
      <c r="F69" s="11">
        <v>15</v>
      </c>
      <c r="G69" s="10"/>
      <c r="H69" s="15">
        <v>15</v>
      </c>
      <c r="I69" s="10"/>
      <c r="J69" s="10"/>
      <c r="K69" s="10"/>
      <c r="L69" s="10"/>
      <c r="M69" s="10"/>
      <c r="N69" s="79"/>
      <c r="O69" s="79"/>
      <c r="P69" s="79"/>
      <c r="Q69" s="79"/>
      <c r="R69" s="80"/>
      <c r="S69" s="81">
        <v>15</v>
      </c>
      <c r="T69" s="80"/>
      <c r="U69" s="80"/>
      <c r="V69" s="4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3"/>
    </row>
    <row r="70" spans="1:34" ht="17.100000000000001" customHeight="1">
      <c r="A70" s="97" t="s">
        <v>12</v>
      </c>
      <c r="B70" s="98"/>
      <c r="C70" s="12"/>
      <c r="D70" s="13"/>
      <c r="E70" s="14"/>
      <c r="F70" s="11">
        <f>SUM(F64:F69)</f>
        <v>120</v>
      </c>
      <c r="G70" s="11">
        <f>SUM(G64:G69)</f>
        <v>15</v>
      </c>
      <c r="H70" s="11">
        <f>SUM(H64:H69)</f>
        <v>105</v>
      </c>
      <c r="I70" s="11"/>
      <c r="J70" s="11"/>
      <c r="K70" s="11"/>
      <c r="L70" s="11"/>
      <c r="M70" s="11"/>
      <c r="N70" s="78">
        <f>SUM(N64:N69)</f>
        <v>15</v>
      </c>
      <c r="O70" s="78">
        <f>SUM(O64:O69)</f>
        <v>45</v>
      </c>
      <c r="P70" s="78"/>
      <c r="Q70" s="78">
        <f>SUM(Q64:Q69)</f>
        <v>30</v>
      </c>
      <c r="R70" s="81"/>
      <c r="S70" s="81">
        <f>SUM(S64:S69)</f>
        <v>30</v>
      </c>
      <c r="T70" s="81"/>
      <c r="U70" s="81"/>
      <c r="V70" s="4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3"/>
    </row>
    <row r="71" spans="1:34" ht="17.100000000000001" customHeight="1">
      <c r="A71" s="99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4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3"/>
    </row>
    <row r="72" spans="1:34" ht="17.100000000000001" customHeight="1">
      <c r="A72" s="93" t="s">
        <v>50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4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3"/>
    </row>
    <row r="73" spans="1:34" ht="17.100000000000001" customHeight="1">
      <c r="A73" s="15">
        <v>1</v>
      </c>
      <c r="B73" s="18" t="s">
        <v>51</v>
      </c>
      <c r="C73" s="7" t="s">
        <v>102</v>
      </c>
      <c r="D73" s="7" t="s">
        <v>20</v>
      </c>
      <c r="E73" s="7"/>
      <c r="F73" s="11">
        <v>30</v>
      </c>
      <c r="G73" s="10"/>
      <c r="H73" s="15">
        <v>30</v>
      </c>
      <c r="I73" s="10"/>
      <c r="J73" s="10"/>
      <c r="K73" s="10"/>
      <c r="L73" s="10"/>
      <c r="M73" s="10"/>
      <c r="N73" s="79"/>
      <c r="O73" s="78">
        <v>30</v>
      </c>
      <c r="P73" s="79"/>
      <c r="Q73" s="79"/>
      <c r="R73" s="80"/>
      <c r="S73" s="80"/>
      <c r="T73" s="80"/>
      <c r="U73" s="80"/>
      <c r="V73" s="4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3"/>
    </row>
    <row r="74" spans="1:34" ht="17.100000000000001" customHeight="1">
      <c r="A74" s="15">
        <v>2</v>
      </c>
      <c r="B74" s="18" t="s">
        <v>53</v>
      </c>
      <c r="C74" s="7" t="s">
        <v>103</v>
      </c>
      <c r="D74" s="7" t="s">
        <v>25</v>
      </c>
      <c r="E74" s="7" t="s">
        <v>20</v>
      </c>
      <c r="F74" s="11">
        <f>SUM(G74:H74)</f>
        <v>75</v>
      </c>
      <c r="G74" s="15">
        <v>15</v>
      </c>
      <c r="H74" s="15">
        <v>60</v>
      </c>
      <c r="I74" s="10"/>
      <c r="J74" s="10"/>
      <c r="K74" s="10"/>
      <c r="L74" s="10"/>
      <c r="M74" s="10"/>
      <c r="N74" s="78">
        <v>15</v>
      </c>
      <c r="O74" s="78">
        <v>30</v>
      </c>
      <c r="P74" s="79"/>
      <c r="Q74" s="78">
        <v>30</v>
      </c>
      <c r="R74" s="80"/>
      <c r="S74" s="80"/>
      <c r="T74" s="80"/>
      <c r="U74" s="80"/>
      <c r="V74" s="4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3"/>
    </row>
    <row r="75" spans="1:34" ht="17.100000000000001" customHeight="1">
      <c r="A75" s="15">
        <v>3</v>
      </c>
      <c r="B75" s="18" t="s">
        <v>54</v>
      </c>
      <c r="C75" s="7" t="s">
        <v>104</v>
      </c>
      <c r="D75" s="7"/>
      <c r="E75" s="7" t="s">
        <v>20</v>
      </c>
      <c r="F75" s="11">
        <v>15</v>
      </c>
      <c r="G75" s="15">
        <v>15</v>
      </c>
      <c r="H75" s="10"/>
      <c r="I75" s="10"/>
      <c r="J75" s="10"/>
      <c r="K75" s="10"/>
      <c r="L75" s="10"/>
      <c r="M75" s="10"/>
      <c r="N75" s="79">
        <v>15</v>
      </c>
      <c r="O75" s="79"/>
      <c r="P75" s="78"/>
      <c r="Q75" s="79"/>
      <c r="R75" s="80"/>
      <c r="S75" s="80"/>
      <c r="T75" s="80"/>
      <c r="U75" s="80"/>
      <c r="V75" s="4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3"/>
    </row>
    <row r="76" spans="1:34" ht="17.100000000000001" customHeight="1">
      <c r="A76" s="15">
        <v>4</v>
      </c>
      <c r="B76" s="18" t="s">
        <v>55</v>
      </c>
      <c r="C76" s="30" t="s">
        <v>112</v>
      </c>
      <c r="D76" s="7" t="s">
        <v>22</v>
      </c>
      <c r="E76" s="7"/>
      <c r="F76" s="11">
        <v>30</v>
      </c>
      <c r="G76" s="10"/>
      <c r="H76" s="15">
        <v>30</v>
      </c>
      <c r="I76" s="10"/>
      <c r="J76" s="10"/>
      <c r="K76" s="10"/>
      <c r="L76" s="10"/>
      <c r="M76" s="10"/>
      <c r="N76" s="79"/>
      <c r="O76" s="79"/>
      <c r="P76" s="79"/>
      <c r="Q76" s="79"/>
      <c r="R76" s="80"/>
      <c r="S76" s="81">
        <v>30</v>
      </c>
      <c r="T76" s="80"/>
      <c r="U76" s="80"/>
      <c r="V76" s="4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3"/>
    </row>
    <row r="77" spans="1:34" ht="17.100000000000001" customHeight="1">
      <c r="A77" s="15">
        <v>5</v>
      </c>
      <c r="B77" s="18" t="s">
        <v>56</v>
      </c>
      <c r="C77" s="30" t="s">
        <v>113</v>
      </c>
      <c r="D77" s="7"/>
      <c r="E77" s="7" t="s">
        <v>22</v>
      </c>
      <c r="F77" s="11">
        <v>30</v>
      </c>
      <c r="G77" s="10"/>
      <c r="H77" s="15">
        <v>30</v>
      </c>
      <c r="I77" s="10"/>
      <c r="J77" s="10"/>
      <c r="K77" s="10"/>
      <c r="L77" s="10"/>
      <c r="M77" s="10"/>
      <c r="N77" s="79"/>
      <c r="O77" s="79"/>
      <c r="P77" s="79"/>
      <c r="Q77" s="79"/>
      <c r="R77" s="80"/>
      <c r="S77" s="81">
        <v>30</v>
      </c>
      <c r="T77" s="80"/>
      <c r="U77" s="80"/>
      <c r="V77" s="4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3"/>
    </row>
    <row r="78" spans="1:34" ht="17.100000000000001" customHeight="1">
      <c r="A78" s="15">
        <v>6</v>
      </c>
      <c r="B78" s="18" t="s">
        <v>57</v>
      </c>
      <c r="C78" s="30" t="s">
        <v>114</v>
      </c>
      <c r="D78" s="7"/>
      <c r="E78" s="7" t="s">
        <v>36</v>
      </c>
      <c r="F78" s="11">
        <v>15</v>
      </c>
      <c r="G78" s="15"/>
      <c r="H78" s="15">
        <v>15</v>
      </c>
      <c r="I78" s="10"/>
      <c r="J78" s="10"/>
      <c r="K78" s="10"/>
      <c r="L78" s="10"/>
      <c r="M78" s="10"/>
      <c r="N78" s="79"/>
      <c r="O78" s="79"/>
      <c r="P78" s="79"/>
      <c r="Q78" s="79"/>
      <c r="R78" s="80"/>
      <c r="S78" s="80"/>
      <c r="T78" s="81"/>
      <c r="U78" s="81">
        <v>15</v>
      </c>
      <c r="V78" s="4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3"/>
    </row>
    <row r="79" spans="1:34" ht="17.100000000000001" customHeight="1">
      <c r="A79" s="97" t="s">
        <v>12</v>
      </c>
      <c r="B79" s="98"/>
      <c r="C79" s="12"/>
      <c r="D79" s="13"/>
      <c r="E79" s="14"/>
      <c r="F79" s="11">
        <f>SUM(F73:F78)</f>
        <v>195</v>
      </c>
      <c r="G79" s="11">
        <f>SUM(G73:G78)</f>
        <v>30</v>
      </c>
      <c r="H79" s="11">
        <f>SUM(H73:H78)</f>
        <v>165</v>
      </c>
      <c r="I79" s="11"/>
      <c r="J79" s="11"/>
      <c r="K79" s="11"/>
      <c r="L79" s="11"/>
      <c r="M79" s="11"/>
      <c r="N79" s="78">
        <f>SUM(N73:N78)</f>
        <v>30</v>
      </c>
      <c r="O79" s="78">
        <f>SUM(O73:O78)</f>
        <v>60</v>
      </c>
      <c r="P79" s="78"/>
      <c r="Q79" s="78">
        <f>SUM(Q73:Q78)</f>
        <v>30</v>
      </c>
      <c r="R79" s="81"/>
      <c r="S79" s="81">
        <f>SUM(S73:S78)</f>
        <v>60</v>
      </c>
      <c r="T79" s="81"/>
      <c r="U79" s="81">
        <f>SUM(U73:U78)</f>
        <v>15</v>
      </c>
      <c r="V79" s="4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3"/>
    </row>
    <row r="80" spans="1:34" ht="17.100000000000001" customHeight="1">
      <c r="A80" s="99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4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3"/>
    </row>
    <row r="81" spans="1:34" ht="17.100000000000001" customHeight="1">
      <c r="A81" s="93" t="s">
        <v>58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4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3"/>
    </row>
    <row r="82" spans="1:34" ht="17.100000000000001" customHeight="1">
      <c r="A82" s="15">
        <v>1</v>
      </c>
      <c r="B82" s="18" t="s">
        <v>75</v>
      </c>
      <c r="C82" s="30" t="s">
        <v>115</v>
      </c>
      <c r="D82" s="7"/>
      <c r="E82" s="7" t="s">
        <v>20</v>
      </c>
      <c r="F82" s="11">
        <v>15</v>
      </c>
      <c r="G82" s="10"/>
      <c r="H82" s="10"/>
      <c r="I82" s="10"/>
      <c r="J82" s="15">
        <v>15</v>
      </c>
      <c r="K82" s="10"/>
      <c r="L82" s="10"/>
      <c r="M82" s="10"/>
      <c r="N82" s="79"/>
      <c r="O82" s="79">
        <v>15</v>
      </c>
      <c r="P82" s="79"/>
      <c r="Q82" s="78"/>
      <c r="R82" s="80"/>
      <c r="S82" s="80"/>
      <c r="T82" s="80"/>
      <c r="U82" s="80"/>
      <c r="V82" s="4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3"/>
    </row>
    <row r="83" spans="1:34" ht="17.100000000000001" customHeight="1">
      <c r="A83" s="15">
        <v>2</v>
      </c>
      <c r="B83" s="18" t="s">
        <v>59</v>
      </c>
      <c r="C83" s="30" t="s">
        <v>116</v>
      </c>
      <c r="D83" s="7"/>
      <c r="E83" s="7" t="s">
        <v>22</v>
      </c>
      <c r="F83" s="11">
        <v>30</v>
      </c>
      <c r="G83" s="10"/>
      <c r="H83" s="10"/>
      <c r="I83" s="10"/>
      <c r="J83" s="15">
        <v>30</v>
      </c>
      <c r="K83" s="10"/>
      <c r="L83" s="10"/>
      <c r="M83" s="10"/>
      <c r="N83" s="79"/>
      <c r="O83" s="79"/>
      <c r="P83" s="79"/>
      <c r="Q83" s="79"/>
      <c r="R83" s="80"/>
      <c r="S83" s="81">
        <v>30</v>
      </c>
      <c r="T83" s="80"/>
      <c r="U83" s="80"/>
      <c r="V83" s="4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3"/>
    </row>
    <row r="84" spans="1:34" ht="32.25" customHeight="1">
      <c r="A84" s="15">
        <v>3</v>
      </c>
      <c r="B84" s="16" t="s">
        <v>60</v>
      </c>
      <c r="C84" s="30" t="s">
        <v>117</v>
      </c>
      <c r="D84" s="7"/>
      <c r="E84" s="7" t="s">
        <v>22</v>
      </c>
      <c r="F84" s="11">
        <v>15</v>
      </c>
      <c r="G84" s="10"/>
      <c r="H84" s="10"/>
      <c r="I84" s="10"/>
      <c r="J84" s="15">
        <v>15</v>
      </c>
      <c r="K84" s="10"/>
      <c r="L84" s="10"/>
      <c r="M84" s="10"/>
      <c r="N84" s="79"/>
      <c r="O84" s="79"/>
      <c r="P84" s="79"/>
      <c r="Q84" s="79"/>
      <c r="R84" s="80"/>
      <c r="S84" s="81">
        <v>15</v>
      </c>
      <c r="T84" s="80"/>
      <c r="U84" s="81"/>
      <c r="V84" s="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3"/>
    </row>
    <row r="85" spans="1:34" ht="17.100000000000001" customHeight="1">
      <c r="A85" s="15">
        <v>4</v>
      </c>
      <c r="B85" s="18" t="s">
        <v>61</v>
      </c>
      <c r="C85" s="30" t="s">
        <v>118</v>
      </c>
      <c r="D85" s="7"/>
      <c r="E85" s="7" t="s">
        <v>36</v>
      </c>
      <c r="F85" s="11">
        <v>15</v>
      </c>
      <c r="G85" s="10"/>
      <c r="H85" s="10"/>
      <c r="I85" s="10"/>
      <c r="J85" s="15">
        <v>15</v>
      </c>
      <c r="K85" s="10"/>
      <c r="L85" s="10"/>
      <c r="M85" s="10"/>
      <c r="N85" s="79"/>
      <c r="O85" s="79"/>
      <c r="P85" s="79"/>
      <c r="Q85" s="79"/>
      <c r="R85" s="80"/>
      <c r="S85" s="80"/>
      <c r="T85" s="80"/>
      <c r="U85" s="81">
        <v>15</v>
      </c>
      <c r="V85" s="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3"/>
    </row>
    <row r="86" spans="1:34" ht="17.100000000000001" customHeight="1">
      <c r="A86" s="15">
        <v>5</v>
      </c>
      <c r="B86" s="18" t="s">
        <v>62</v>
      </c>
      <c r="C86" s="30" t="s">
        <v>119</v>
      </c>
      <c r="D86" s="7"/>
      <c r="E86" s="7" t="s">
        <v>36</v>
      </c>
      <c r="F86" s="11">
        <v>15</v>
      </c>
      <c r="G86" s="10"/>
      <c r="H86" s="10"/>
      <c r="I86" s="10"/>
      <c r="J86" s="15">
        <v>15</v>
      </c>
      <c r="K86" s="10"/>
      <c r="L86" s="10"/>
      <c r="M86" s="10"/>
      <c r="N86" s="79"/>
      <c r="O86" s="79"/>
      <c r="P86" s="79"/>
      <c r="Q86" s="79"/>
      <c r="R86" s="80"/>
      <c r="S86" s="80"/>
      <c r="T86" s="80"/>
      <c r="U86" s="81">
        <v>15</v>
      </c>
      <c r="V86" s="4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3"/>
    </row>
    <row r="87" spans="1:34" ht="17.100000000000001" customHeight="1">
      <c r="A87" s="97" t="s">
        <v>12</v>
      </c>
      <c r="B87" s="98"/>
      <c r="C87" s="12"/>
      <c r="D87" s="13"/>
      <c r="E87" s="14"/>
      <c r="F87" s="11">
        <f>SUM(F82:F86)</f>
        <v>90</v>
      </c>
      <c r="G87" s="11"/>
      <c r="H87" s="11"/>
      <c r="I87" s="11"/>
      <c r="J87" s="11">
        <f>SUM(J82:J86)</f>
        <v>90</v>
      </c>
      <c r="K87" s="11"/>
      <c r="L87" s="11"/>
      <c r="M87" s="11"/>
      <c r="N87" s="78"/>
      <c r="O87" s="78">
        <v>15</v>
      </c>
      <c r="P87" s="78"/>
      <c r="Q87" s="78"/>
      <c r="R87" s="81"/>
      <c r="S87" s="81">
        <f>SUM(S83:S85)</f>
        <v>45</v>
      </c>
      <c r="T87" s="81"/>
      <c r="U87" s="81">
        <f>SUM(U84:U86)</f>
        <v>30</v>
      </c>
      <c r="V87" s="4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3"/>
    </row>
    <row r="88" spans="1:34" ht="17.100000000000001" customHeight="1">
      <c r="A88" s="9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3"/>
    </row>
    <row r="89" spans="1:34" ht="17.100000000000001" customHeight="1">
      <c r="A89" s="93" t="s">
        <v>63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3"/>
    </row>
    <row r="90" spans="1:34" ht="17.100000000000001" customHeight="1">
      <c r="A90" s="132">
        <v>1</v>
      </c>
      <c r="B90" s="57" t="s">
        <v>52</v>
      </c>
      <c r="C90" s="30" t="s">
        <v>147</v>
      </c>
      <c r="D90" s="7"/>
      <c r="E90" s="134" t="s">
        <v>20</v>
      </c>
      <c r="F90" s="136">
        <v>15</v>
      </c>
      <c r="G90" s="10"/>
      <c r="H90" s="10"/>
      <c r="I90" s="132">
        <v>15</v>
      </c>
      <c r="J90" s="10"/>
      <c r="K90" s="10"/>
      <c r="L90" s="10"/>
      <c r="M90" s="10"/>
      <c r="N90" s="79"/>
      <c r="O90" s="130">
        <v>15</v>
      </c>
      <c r="P90" s="79"/>
      <c r="Q90" s="79"/>
      <c r="R90" s="80"/>
      <c r="S90" s="80"/>
      <c r="T90" s="80"/>
      <c r="U90" s="80"/>
      <c r="V90" s="4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3"/>
    </row>
    <row r="91" spans="1:34" ht="17.100000000000001" customHeight="1">
      <c r="A91" s="133"/>
      <c r="B91" s="57" t="s">
        <v>45</v>
      </c>
      <c r="C91" s="30" t="s">
        <v>148</v>
      </c>
      <c r="D91" s="7"/>
      <c r="E91" s="135"/>
      <c r="F91" s="137"/>
      <c r="G91" s="10"/>
      <c r="H91" s="10"/>
      <c r="I91" s="133"/>
      <c r="J91" s="10"/>
      <c r="K91" s="10"/>
      <c r="L91" s="10"/>
      <c r="M91" s="10"/>
      <c r="N91" s="79"/>
      <c r="O91" s="131"/>
      <c r="P91" s="79"/>
      <c r="Q91" s="79"/>
      <c r="R91" s="80"/>
      <c r="S91" s="80"/>
      <c r="T91" s="80"/>
      <c r="U91" s="80"/>
      <c r="V91" s="4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3"/>
    </row>
    <row r="92" spans="1:34" ht="17.100000000000001" customHeight="1">
      <c r="A92" s="15">
        <v>2</v>
      </c>
      <c r="B92" s="57" t="s">
        <v>71</v>
      </c>
      <c r="C92" s="30" t="s">
        <v>120</v>
      </c>
      <c r="D92" s="7"/>
      <c r="E92" s="7" t="s">
        <v>25</v>
      </c>
      <c r="F92" s="11">
        <v>15</v>
      </c>
      <c r="G92" s="10"/>
      <c r="H92" s="10"/>
      <c r="I92" s="15">
        <v>15</v>
      </c>
      <c r="J92" s="10"/>
      <c r="K92" s="10"/>
      <c r="L92" s="10"/>
      <c r="M92" s="10"/>
      <c r="N92" s="79"/>
      <c r="O92" s="79"/>
      <c r="P92" s="79"/>
      <c r="Q92" s="78">
        <v>15</v>
      </c>
      <c r="R92" s="80"/>
      <c r="S92" s="80"/>
      <c r="T92" s="80"/>
      <c r="U92" s="80"/>
      <c r="V92" s="4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3"/>
    </row>
    <row r="93" spans="1:34" ht="17.100000000000001" customHeight="1">
      <c r="A93" s="15">
        <v>3</v>
      </c>
      <c r="B93" s="86" t="s">
        <v>72</v>
      </c>
      <c r="C93" s="30" t="s">
        <v>126</v>
      </c>
      <c r="D93" s="7"/>
      <c r="E93" s="30" t="s">
        <v>22</v>
      </c>
      <c r="F93" s="11">
        <v>15</v>
      </c>
      <c r="G93" s="10"/>
      <c r="H93" s="10"/>
      <c r="I93" s="15">
        <v>15</v>
      </c>
      <c r="J93" s="10"/>
      <c r="K93" s="10"/>
      <c r="L93" s="10"/>
      <c r="M93" s="10"/>
      <c r="N93" s="79"/>
      <c r="O93" s="79"/>
      <c r="P93" s="79"/>
      <c r="Q93" s="78"/>
      <c r="R93" s="80"/>
      <c r="S93" s="80">
        <v>15</v>
      </c>
      <c r="T93" s="80"/>
      <c r="U93" s="80"/>
      <c r="V93" s="4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3"/>
    </row>
    <row r="94" spans="1:34" ht="17.100000000000001" customHeight="1">
      <c r="A94" s="15">
        <v>4</v>
      </c>
      <c r="B94" s="86" t="s">
        <v>73</v>
      </c>
      <c r="C94" s="30" t="s">
        <v>121</v>
      </c>
      <c r="D94" s="7"/>
      <c r="E94" s="7" t="s">
        <v>36</v>
      </c>
      <c r="F94" s="11">
        <v>15</v>
      </c>
      <c r="G94" s="10"/>
      <c r="H94" s="10"/>
      <c r="I94" s="15">
        <v>15</v>
      </c>
      <c r="J94" s="10"/>
      <c r="K94" s="10"/>
      <c r="L94" s="10"/>
      <c r="M94" s="10"/>
      <c r="N94" s="79"/>
      <c r="O94" s="79"/>
      <c r="P94" s="79"/>
      <c r="Q94" s="79"/>
      <c r="R94" s="80"/>
      <c r="S94" s="80"/>
      <c r="T94" s="80"/>
      <c r="U94" s="81">
        <v>15</v>
      </c>
      <c r="V94" s="4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3"/>
    </row>
    <row r="95" spans="1:34" ht="17.100000000000001" customHeight="1">
      <c r="A95" s="15">
        <v>5</v>
      </c>
      <c r="B95" s="86" t="s">
        <v>74</v>
      </c>
      <c r="C95" s="30" t="s">
        <v>122</v>
      </c>
      <c r="D95" s="7"/>
      <c r="E95" s="7" t="s">
        <v>36</v>
      </c>
      <c r="F95" s="11">
        <v>15</v>
      </c>
      <c r="G95" s="10"/>
      <c r="H95" s="10"/>
      <c r="I95" s="15">
        <v>15</v>
      </c>
      <c r="J95" s="10"/>
      <c r="K95" s="10"/>
      <c r="L95" s="10"/>
      <c r="M95" s="10"/>
      <c r="N95" s="79"/>
      <c r="O95" s="79"/>
      <c r="P95" s="79"/>
      <c r="Q95" s="79"/>
      <c r="R95" s="80"/>
      <c r="S95" s="80"/>
      <c r="T95" s="80"/>
      <c r="U95" s="81">
        <v>15</v>
      </c>
      <c r="V95" s="4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3"/>
    </row>
    <row r="96" spans="1:34" ht="17.100000000000001" customHeight="1">
      <c r="A96" s="20" t="s">
        <v>12</v>
      </c>
      <c r="B96" s="21"/>
      <c r="C96" s="12"/>
      <c r="D96" s="13"/>
      <c r="E96" s="14"/>
      <c r="F96" s="11">
        <v>75</v>
      </c>
      <c r="G96" s="11"/>
      <c r="H96" s="11"/>
      <c r="I96" s="11">
        <v>75</v>
      </c>
      <c r="J96" s="11"/>
      <c r="K96" s="11"/>
      <c r="L96" s="11"/>
      <c r="M96" s="11"/>
      <c r="N96" s="78"/>
      <c r="O96" s="78">
        <v>15</v>
      </c>
      <c r="P96" s="78"/>
      <c r="Q96" s="78">
        <f>SUM(Q92:Q94)</f>
        <v>15</v>
      </c>
      <c r="R96" s="81"/>
      <c r="S96" s="81">
        <v>15</v>
      </c>
      <c r="T96" s="81"/>
      <c r="U96" s="81">
        <v>30</v>
      </c>
      <c r="V96" s="4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3"/>
    </row>
    <row r="97" spans="1:34" ht="17.100000000000001" customHeight="1">
      <c r="A97" s="99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4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3"/>
    </row>
    <row r="98" spans="1:34" ht="17.100000000000001" customHeight="1">
      <c r="A98" s="93" t="s">
        <v>64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4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3"/>
    </row>
    <row r="99" spans="1:34" ht="17.100000000000001" customHeight="1">
      <c r="A99" s="10">
        <v>1</v>
      </c>
      <c r="B99" s="18" t="s">
        <v>65</v>
      </c>
      <c r="C99" s="30" t="s">
        <v>123</v>
      </c>
      <c r="D99" s="7"/>
      <c r="E99" s="7" t="s">
        <v>25</v>
      </c>
      <c r="F99" s="11">
        <v>60</v>
      </c>
      <c r="G99" s="10"/>
      <c r="H99" s="10"/>
      <c r="I99" s="10"/>
      <c r="J99" s="10"/>
      <c r="K99" s="10"/>
      <c r="L99" s="15">
        <v>60</v>
      </c>
      <c r="M99" s="10"/>
      <c r="N99" s="79"/>
      <c r="O99" s="78">
        <v>30</v>
      </c>
      <c r="P99" s="79"/>
      <c r="Q99" s="78">
        <v>30</v>
      </c>
      <c r="R99" s="80"/>
      <c r="S99" s="80"/>
      <c r="T99" s="80"/>
      <c r="U99" s="80"/>
      <c r="V99" s="4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3"/>
    </row>
    <row r="100" spans="1:34" ht="17.100000000000001" customHeight="1">
      <c r="A100" s="10">
        <v>2</v>
      </c>
      <c r="B100" s="18" t="s">
        <v>66</v>
      </c>
      <c r="C100" s="30" t="s">
        <v>124</v>
      </c>
      <c r="D100" s="7"/>
      <c r="E100" s="7" t="s">
        <v>22</v>
      </c>
      <c r="F100" s="11">
        <v>30</v>
      </c>
      <c r="G100" s="10"/>
      <c r="H100" s="10"/>
      <c r="I100" s="10"/>
      <c r="J100" s="10"/>
      <c r="K100" s="10"/>
      <c r="L100" s="15">
        <v>30</v>
      </c>
      <c r="M100" s="10"/>
      <c r="N100" s="79"/>
      <c r="O100" s="79"/>
      <c r="P100" s="79"/>
      <c r="Q100" s="79"/>
      <c r="R100" s="80"/>
      <c r="S100" s="81">
        <v>30</v>
      </c>
      <c r="T100" s="80"/>
      <c r="U100" s="80"/>
      <c r="V100" s="4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3"/>
    </row>
    <row r="101" spans="1:34" ht="17.100000000000001" customHeight="1">
      <c r="A101" s="10">
        <v>3</v>
      </c>
      <c r="B101" s="18" t="s">
        <v>67</v>
      </c>
      <c r="C101" s="30" t="s">
        <v>124</v>
      </c>
      <c r="D101" s="7"/>
      <c r="E101" s="7" t="s">
        <v>36</v>
      </c>
      <c r="F101" s="11">
        <v>30</v>
      </c>
      <c r="G101" s="10"/>
      <c r="H101" s="10"/>
      <c r="I101" s="10"/>
      <c r="J101" s="10"/>
      <c r="K101" s="10"/>
      <c r="L101" s="15">
        <v>30</v>
      </c>
      <c r="M101" s="10"/>
      <c r="N101" s="79"/>
      <c r="O101" s="79"/>
      <c r="P101" s="79"/>
      <c r="Q101" s="79"/>
      <c r="R101" s="80"/>
      <c r="S101" s="80"/>
      <c r="T101" s="80"/>
      <c r="U101" s="81">
        <v>30</v>
      </c>
      <c r="V101" s="4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3"/>
    </row>
    <row r="102" spans="1:34" ht="25.5" customHeight="1">
      <c r="A102" s="20" t="s">
        <v>12</v>
      </c>
      <c r="B102" s="21"/>
      <c r="C102" s="12"/>
      <c r="D102" s="13"/>
      <c r="E102" s="14"/>
      <c r="F102" s="11">
        <f t="shared" ref="F102:S102" si="3">SUM(F99:F101)</f>
        <v>120</v>
      </c>
      <c r="G102" s="11"/>
      <c r="H102" s="11"/>
      <c r="I102" s="11"/>
      <c r="J102" s="11"/>
      <c r="K102" s="11"/>
      <c r="L102" s="11">
        <f t="shared" si="3"/>
        <v>120</v>
      </c>
      <c r="M102" s="11"/>
      <c r="N102" s="78"/>
      <c r="O102" s="78">
        <f t="shared" si="3"/>
        <v>30</v>
      </c>
      <c r="P102" s="78"/>
      <c r="Q102" s="78">
        <f t="shared" si="3"/>
        <v>30</v>
      </c>
      <c r="R102" s="81"/>
      <c r="S102" s="81">
        <f t="shared" si="3"/>
        <v>30</v>
      </c>
      <c r="T102" s="81"/>
      <c r="U102" s="81">
        <v>30</v>
      </c>
      <c r="V102" s="4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3"/>
    </row>
    <row r="103" spans="1:34" ht="25.5" customHeight="1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4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3"/>
    </row>
    <row r="104" spans="1:34" ht="25.5" customHeight="1">
      <c r="A104" s="128" t="s">
        <v>149</v>
      </c>
      <c r="B104" s="128"/>
      <c r="C104" s="129"/>
      <c r="D104" s="88">
        <v>12</v>
      </c>
      <c r="E104" s="89"/>
      <c r="F104" s="90">
        <f>SUM(F102,F96,F87,F79,F70,F61,F49,F44,F39,F34)</f>
        <v>1285</v>
      </c>
      <c r="G104" s="90">
        <f>SUM(G79,G70,G61,G44,G39,G34)</f>
        <v>150</v>
      </c>
      <c r="H104" s="90">
        <f>SUM(H79,H70,H61,H39,H34)</f>
        <v>520</v>
      </c>
      <c r="I104" s="90">
        <f>SUM(I96)</f>
        <v>75</v>
      </c>
      <c r="J104" s="90">
        <f>SUM(J87,J61,J44,J34)</f>
        <v>210</v>
      </c>
      <c r="K104" s="90">
        <v>60</v>
      </c>
      <c r="L104" s="90">
        <v>120</v>
      </c>
      <c r="M104" s="90">
        <v>150</v>
      </c>
      <c r="N104" s="91">
        <f>SUM(N79,N70,N34)</f>
        <v>85</v>
      </c>
      <c r="O104" s="91">
        <f>SUM(O102,O96,O87,O79,O70,O61,O49,O44,O34)</f>
        <v>240</v>
      </c>
      <c r="P104" s="91">
        <f>SUM(P61,P39)</f>
        <v>30</v>
      </c>
      <c r="Q104" s="91">
        <f>SUM(Q102,Q96,Q79,Q70,Q61,Q49,Q39,Q34)</f>
        <v>335</v>
      </c>
      <c r="R104" s="91">
        <f>SUM(R61,R34)</f>
        <v>30</v>
      </c>
      <c r="S104" s="91">
        <f>SUM(S102,S96,S87,S79,S70,S61,S49,S39,S34)</f>
        <v>395</v>
      </c>
      <c r="T104" s="91">
        <f>SUM(T44)</f>
        <v>5</v>
      </c>
      <c r="U104" s="91">
        <f>SUM(U102,U96,U87,U79,U61)</f>
        <v>165</v>
      </c>
      <c r="V104" s="4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3"/>
    </row>
    <row r="105" spans="1:34" ht="13.5" customHeight="1">
      <c r="A105" s="22"/>
      <c r="B105" s="23"/>
      <c r="C105" s="33"/>
      <c r="D105" s="33"/>
      <c r="E105" s="33"/>
      <c r="F105" s="33"/>
      <c r="G105" s="33"/>
      <c r="H105" s="33"/>
      <c r="I105" s="23"/>
      <c r="J105" s="23"/>
      <c r="K105" s="23"/>
      <c r="L105" s="23"/>
      <c r="M105" s="23"/>
      <c r="N105" s="24"/>
      <c r="O105" s="24"/>
      <c r="P105" s="24"/>
      <c r="Q105" s="24"/>
      <c r="R105" s="24"/>
      <c r="S105" s="24"/>
      <c r="T105" s="24"/>
      <c r="U105" s="24"/>
      <c r="V105" s="4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3"/>
    </row>
    <row r="106" spans="1:34" ht="25.5" customHeight="1">
      <c r="A106" s="25"/>
      <c r="B106" s="26"/>
      <c r="C106" s="34"/>
      <c r="D106" s="34" t="s">
        <v>68</v>
      </c>
      <c r="E106" s="35"/>
      <c r="F106" s="36">
        <f>SUM(F102,F96,F87,F79,F70,F61,F49,F44,F39,F34)</f>
        <v>1285</v>
      </c>
      <c r="G106" s="35"/>
      <c r="H106" s="35"/>
      <c r="I106" s="26"/>
      <c r="J106" s="26"/>
      <c r="K106" s="26"/>
      <c r="L106" s="26"/>
      <c r="M106" s="26"/>
      <c r="N106" s="124"/>
      <c r="O106" s="124"/>
      <c r="P106" s="124"/>
      <c r="Q106" s="124"/>
      <c r="R106" s="124"/>
      <c r="S106" s="124"/>
      <c r="T106" s="124"/>
      <c r="U106" s="124"/>
      <c r="V106" s="4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3"/>
    </row>
    <row r="107" spans="1:34" ht="41.25" customHeight="1">
      <c r="A107" s="25"/>
      <c r="B107" s="26"/>
      <c r="C107" s="34"/>
      <c r="D107" s="34" t="s">
        <v>69</v>
      </c>
      <c r="E107" s="35"/>
      <c r="F107" s="36">
        <f>SUM(N102:U102,N96:U96,N87:U87,N79:U79,N70:U70,N61:U61,N49:U49,N44:U44,N39:U39,N34:U34)</f>
        <v>1285</v>
      </c>
      <c r="G107" s="35"/>
      <c r="H107" s="35"/>
      <c r="I107" s="125" t="s">
        <v>70</v>
      </c>
      <c r="J107" s="126"/>
      <c r="K107" s="126"/>
      <c r="L107" s="126"/>
      <c r="M107" s="127"/>
      <c r="N107" s="78">
        <v>4</v>
      </c>
      <c r="O107" s="78">
        <v>11</v>
      </c>
      <c r="P107" s="78">
        <v>5</v>
      </c>
      <c r="Q107" s="78">
        <v>12</v>
      </c>
      <c r="R107" s="81">
        <v>3</v>
      </c>
      <c r="S107" s="81">
        <v>14</v>
      </c>
      <c r="T107" s="81">
        <v>0</v>
      </c>
      <c r="U107" s="81">
        <v>8</v>
      </c>
      <c r="V107" s="4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3"/>
    </row>
    <row r="108" spans="1:34" ht="10.5" customHeight="1">
      <c r="A108" s="27"/>
      <c r="B108" s="17"/>
      <c r="C108" s="17"/>
      <c r="D108" s="17"/>
      <c r="E108" s="17"/>
      <c r="F108" s="28" t="str">
        <f>IF(F106=F107,"","BŁĄD !!! SPRAWDŹ WIERSZ OGÓŁEM")</f>
        <v/>
      </c>
      <c r="G108" s="17"/>
      <c r="H108" s="17"/>
      <c r="I108" s="17"/>
      <c r="J108" s="17"/>
      <c r="K108" s="17"/>
      <c r="L108" s="17"/>
      <c r="M108" s="17"/>
      <c r="N108" s="29" t="str">
        <f>IF(N107&gt;8,"za dużo E","")</f>
        <v/>
      </c>
      <c r="O108" s="24"/>
      <c r="P108" s="29" t="str">
        <f>IF(P107&gt;8,"za dużo E","")</f>
        <v/>
      </c>
      <c r="Q108" s="24"/>
      <c r="R108" s="29" t="str">
        <f>IF(R107&gt;8,"za dużo E","")</f>
        <v/>
      </c>
      <c r="S108" s="24"/>
      <c r="T108" s="29" t="str">
        <f>IF(T107&gt;8,"za dużo E","")</f>
        <v/>
      </c>
      <c r="U108" s="29"/>
      <c r="V108" s="28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3"/>
    </row>
  </sheetData>
  <mergeCells count="64">
    <mergeCell ref="A103:U103"/>
    <mergeCell ref="A104:C104"/>
    <mergeCell ref="A98:U98"/>
    <mergeCell ref="A97:U97"/>
    <mergeCell ref="A79:B79"/>
    <mergeCell ref="A89:U89"/>
    <mergeCell ref="O90:O91"/>
    <mergeCell ref="A90:A91"/>
    <mergeCell ref="I90:I91"/>
    <mergeCell ref="E90:E91"/>
    <mergeCell ref="F90:F91"/>
    <mergeCell ref="A44:B44"/>
    <mergeCell ref="A72:U72"/>
    <mergeCell ref="A88:U88"/>
    <mergeCell ref="A51:U51"/>
    <mergeCell ref="A80:U80"/>
    <mergeCell ref="A45:U45"/>
    <mergeCell ref="A87:B87"/>
    <mergeCell ref="A63:U63"/>
    <mergeCell ref="R106:S106"/>
    <mergeCell ref="P106:Q106"/>
    <mergeCell ref="N106:O106"/>
    <mergeCell ref="T106:U106"/>
    <mergeCell ref="I107:M107"/>
    <mergeCell ref="HC36:IC36"/>
    <mergeCell ref="ID36:IP36"/>
    <mergeCell ref="AW36:BW36"/>
    <mergeCell ref="BX36:CX36"/>
    <mergeCell ref="CY36:DY36"/>
    <mergeCell ref="DZ36:EZ36"/>
    <mergeCell ref="FA36:GA36"/>
    <mergeCell ref="GB36:HB36"/>
    <mergeCell ref="B8:C8"/>
    <mergeCell ref="B9:C9"/>
    <mergeCell ref="B2:Q2"/>
    <mergeCell ref="A71:U71"/>
    <mergeCell ref="A81:U81"/>
    <mergeCell ref="A46:U46"/>
    <mergeCell ref="A70:B70"/>
    <mergeCell ref="A62:U62"/>
    <mergeCell ref="A50:U50"/>
    <mergeCell ref="A49:B49"/>
    <mergeCell ref="A35:U35"/>
    <mergeCell ref="A40:U40"/>
    <mergeCell ref="R10:U10"/>
    <mergeCell ref="A14:U14"/>
    <mergeCell ref="A22:U22"/>
    <mergeCell ref="A61:B61"/>
    <mergeCell ref="A1:H1"/>
    <mergeCell ref="B5:C5"/>
    <mergeCell ref="B6:C6"/>
    <mergeCell ref="B7:C7"/>
    <mergeCell ref="A41:U41"/>
    <mergeCell ref="A36:U36"/>
    <mergeCell ref="A20:B20"/>
    <mergeCell ref="A39:B39"/>
    <mergeCell ref="A21:U21"/>
    <mergeCell ref="N11:O11"/>
    <mergeCell ref="P11:Q11"/>
    <mergeCell ref="R11:S11"/>
    <mergeCell ref="T11:U11"/>
    <mergeCell ref="F10:M11"/>
    <mergeCell ref="N10:Q10"/>
    <mergeCell ref="A34:B34"/>
  </mergeCells>
  <pageMargins left="0.23622046411037445" right="0.23622046411037445" top="0.59055119752883911" bottom="0.59055119752883911" header="0.19685038924217224" footer="0"/>
  <pageSetup paperSize="9" scale="75" orientation="landscape" verticalDpi="2048" r:id="rId1"/>
  <headerFooter alignWithMargins="0">
    <oddHeader xml:space="preserve">&amp;C&amp;"Arial CE,Regular"&amp;10&amp;K000000
</oddHeader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plan_wzór - Tabela 1 - Tabela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Dziekanat JR 77</dc:creator>
  <cp:lastModifiedBy>Dziekanat JR 77</cp:lastModifiedBy>
  <cp:lastPrinted>2023-04-05T12:36:05Z</cp:lastPrinted>
  <dcterms:created xsi:type="dcterms:W3CDTF">2020-10-30T08:29:20Z</dcterms:created>
  <dcterms:modified xsi:type="dcterms:W3CDTF">2023-04-05T12:38:00Z</dcterms:modified>
</cp:coreProperties>
</file>