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159" activeTab="0"/>
  </bookViews>
  <sheets>
    <sheet name="plan_wzór" sheetId="1" r:id="rId1"/>
  </sheets>
  <definedNames>
    <definedName name="_xlnm.Print_Area" localSheetId="0">'plan_wzór'!$A$1:$AE$105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<sst xmlns="http://schemas.openxmlformats.org/spreadsheetml/2006/main" count="234" uniqueCount="161">
  <si>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</si>
  <si>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</si>
  <si>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</si>
  <si>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</si>
  <si>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</si>
  <si>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</si>
  <si>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</si>
  <si>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</si>
  <si>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</si>
  <si>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</si>
  <si>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</si>
  <si>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</si>
  <si>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</si>
  <si>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</si>
  <si>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</si>
  <si>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</si>
  <si>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</si>
  <si>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</si>
  <si>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t>W</t>
    </r>
    <r>
      <rPr>
        <sz val="9"/>
        <rFont val="Times New Roman"/>
        <family val="1"/>
      </rPr>
      <t>YKŁADY</t>
    </r>
  </si>
  <si>
    <r>
      <t>Ć</t>
    </r>
    <r>
      <rPr>
        <sz val="9"/>
        <rFont val="Times New Roman"/>
        <family val="1"/>
      </rPr>
      <t>WICZENIA</t>
    </r>
  </si>
  <si>
    <r>
      <t>K</t>
    </r>
    <r>
      <rPr>
        <sz val="9"/>
        <rFont val="Times New Roman"/>
        <family val="1"/>
      </rPr>
      <t>ONWERSATORIA</t>
    </r>
  </si>
  <si>
    <r>
      <t>L</t>
    </r>
    <r>
      <rPr>
        <sz val="9"/>
        <rFont val="Times New Roman"/>
        <family val="1"/>
      </rPr>
      <t>ABORATORIA</t>
    </r>
  </si>
  <si>
    <r>
      <t>LEK</t>
    </r>
    <r>
      <rPr>
        <sz val="9"/>
        <rFont val="Times New Roman"/>
        <family val="1"/>
      </rPr>
      <t>TORATY</t>
    </r>
  </si>
  <si>
    <r>
      <t>S</t>
    </r>
    <r>
      <rPr>
        <sz val="9"/>
        <rFont val="Times New Roman"/>
        <family val="1"/>
      </rPr>
      <t>EMINARIA/</t>
    </r>
    <r>
      <rPr>
        <b/>
        <sz val="9"/>
        <rFont val="Times New Roman"/>
        <family val="1"/>
      </rPr>
      <t>P</t>
    </r>
    <r>
      <rPr>
        <sz val="9"/>
        <rFont val="Times New Roman"/>
        <family val="1"/>
      </rPr>
      <t>ROSEMINARIA</t>
    </r>
  </si>
  <si>
    <r>
      <t>Z</t>
    </r>
    <r>
      <rPr>
        <sz val="9"/>
        <rFont val="Times New Roman"/>
        <family val="1"/>
      </rPr>
      <t xml:space="preserve">AJĘCIA </t>
    </r>
    <r>
      <rPr>
        <b/>
        <sz val="9"/>
        <rFont val="Times New Roman"/>
        <family val="1"/>
      </rPr>
      <t>T</t>
    </r>
    <r>
      <rPr>
        <sz val="9"/>
        <rFont val="Times New Roman"/>
        <family val="1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</si>
  <si>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</si>
  <si>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</si>
  <si>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</si>
  <si>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</si>
  <si>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</si>
  <si>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</si>
  <si>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</si>
  <si>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Praktyczna Nauka Języka Angielskiego 1</t>
  </si>
  <si>
    <t>Praktyczna Nauka Języka Angielskiego</t>
  </si>
  <si>
    <t>340-AR1-1PEN</t>
  </si>
  <si>
    <t>2</t>
  </si>
  <si>
    <t>1,2</t>
  </si>
  <si>
    <t>Grupa Zajęć_ 2 Praktyczna Nauka Języka Angielskiego 2</t>
  </si>
  <si>
    <t>340-AR1-2PEN</t>
  </si>
  <si>
    <t>4</t>
  </si>
  <si>
    <t>3,4</t>
  </si>
  <si>
    <t>Grupa Zajęć_ 3 Praktyczna Nauka Języka Angielskiego 3</t>
  </si>
  <si>
    <t>340-AR1-3PEN</t>
  </si>
  <si>
    <t>6</t>
  </si>
  <si>
    <t>5,6</t>
  </si>
  <si>
    <t>Grupa Zajęć_ 4 Praktyczna Nauka Języka Rosyjskiego</t>
  </si>
  <si>
    <t>Praktyczna Nauka Języka Rosyjskiego 1</t>
  </si>
  <si>
    <t>340-AR1-1JNR</t>
  </si>
  <si>
    <t>Praktyczna Nauka Języka Rosyjskiego2</t>
  </si>
  <si>
    <t>340-AR1-2JNR</t>
  </si>
  <si>
    <t>Praktyczna Nauka Języka Rosyjskiego 3</t>
  </si>
  <si>
    <t>340AR1-3JNR</t>
  </si>
  <si>
    <t>Grupa Zajęć_ 5 Praktyczna Nauka Języka Rosyjskiego - doskonalenie</t>
  </si>
  <si>
    <t>Język rosyjski - doskonalenie A</t>
  </si>
  <si>
    <t>340-AR1-AMOD</t>
  </si>
  <si>
    <t>Język rosyjski - doskonalenie B</t>
  </si>
  <si>
    <t>340-AR1-BMOD</t>
  </si>
  <si>
    <t>3</t>
  </si>
  <si>
    <t>Język rosyjski - doskonalenie C</t>
  </si>
  <si>
    <t>340-AR1-CMOD</t>
  </si>
  <si>
    <t>Język rosyjski - doskonalenie D</t>
  </si>
  <si>
    <t>340-AR1-DMOD</t>
  </si>
  <si>
    <t>5</t>
  </si>
  <si>
    <t>Grupa Zajęć_ 6 Blok językoznawczy</t>
  </si>
  <si>
    <t>Wstęp do językoznawstwa ogólnego</t>
  </si>
  <si>
    <t>340-AR1-1ILI</t>
  </si>
  <si>
    <t>1</t>
  </si>
  <si>
    <t>Gramatyka opisowa języka angielskiego - morfologia, składnia, semantyka)</t>
  </si>
  <si>
    <t>340-AR1-1GMS</t>
  </si>
  <si>
    <t>Gramatyka opisowa języka angielskiego - fonetyka i fonologia</t>
  </si>
  <si>
    <t>340-AR1-1GOFF</t>
  </si>
  <si>
    <t>Gramatyka opisowa języka angielskiego - ćwiczenia</t>
  </si>
  <si>
    <t>340-AR1-1GOC</t>
  </si>
  <si>
    <t>Wstęp do translatoryki</t>
  </si>
  <si>
    <t>340-AR1-2WTR</t>
  </si>
  <si>
    <t>Style i strategie uczenia się języków obcych</t>
  </si>
  <si>
    <t>340-AR1-1SST</t>
  </si>
  <si>
    <t xml:space="preserve">Uczenie się i nauczanie języków </t>
  </si>
  <si>
    <t>340-AR1-2UNJ</t>
  </si>
  <si>
    <t>Grupa Zajęć_ 7 Blok literaturoznawczy</t>
  </si>
  <si>
    <t>Wstęp do literaturoznawstwa</t>
  </si>
  <si>
    <t>340-AR1-1ITLS</t>
  </si>
  <si>
    <t>Historia literatury angielskiej</t>
  </si>
  <si>
    <t>340-AR1-1HLE</t>
  </si>
  <si>
    <t>Historia literatury amerykańskiej</t>
  </si>
  <si>
    <t>340-AR1-2HLA</t>
  </si>
  <si>
    <t>Zarys literatury rosyjskiej</t>
  </si>
  <si>
    <t>340-AR1-2CLR</t>
  </si>
  <si>
    <t>Grupa Zajęć_ 8 Blok kulturoznawczy</t>
  </si>
  <si>
    <t>Wstęp do kulturoznawstwa</t>
  </si>
  <si>
    <t>340-AR1-1ICS</t>
  </si>
  <si>
    <t>Wiedza o Wielkiej Brytanii</t>
  </si>
  <si>
    <t>340-AR1-1BRS</t>
  </si>
  <si>
    <t>Wiedza o USA</t>
  </si>
  <si>
    <t>340-AR1-2AMS</t>
  </si>
  <si>
    <t>Kultura i sztuka Rosji</t>
  </si>
  <si>
    <t>340-AR1-3ART</t>
  </si>
  <si>
    <t>Grupa Zajęć _ 9 Zajęcia fakultatywne: ,,Język angielski w administracji i biznesie" student wybiera grupę zajęć 9 lub 10</t>
  </si>
  <si>
    <t>Tłumaczenia użytkowe: teksty z zakresu biznesu i administracji</t>
  </si>
  <si>
    <t>340-AR1-3TBA</t>
  </si>
  <si>
    <t>Metody badań w językoznawstwie</t>
  </si>
  <si>
    <t>340-AR1-3MBJ</t>
  </si>
  <si>
    <t>Komunikacja oficjalna i handlowa w języku angielskim</t>
  </si>
  <si>
    <t>340-AR1-3LENs</t>
  </si>
  <si>
    <t xml:space="preserve">Język angielski w administracji i biznesie </t>
  </si>
  <si>
    <t>340-AR1-3INEs</t>
  </si>
  <si>
    <t>Komunikacja interkulturowa</t>
  </si>
  <si>
    <t>340-AR1-3AUDs</t>
  </si>
  <si>
    <t>Grupa Zajęć _ 10 Zajęcia fakultatywne: ,,Język angielski w kulturze"</t>
  </si>
  <si>
    <t>Tłumaczenia użytkowe: teksty z zakresu kultury</t>
  </si>
  <si>
    <t>340-AR1-3TKU</t>
  </si>
  <si>
    <t>Współczesna kultura krajów angielskiego obszaru językowego</t>
  </si>
  <si>
    <t>340-AR1-3WKA</t>
  </si>
  <si>
    <t>Język angielski w kulturze i sztuce</t>
  </si>
  <si>
    <t>340-AR1-3CGPs</t>
  </si>
  <si>
    <t>Język  mediów  anglojęzycznych</t>
  </si>
  <si>
    <t>340-AR1-3MKEs</t>
  </si>
  <si>
    <t>Teorie komunikacji</t>
  </si>
  <si>
    <t>340-AR1-3PWAs</t>
  </si>
  <si>
    <t>Grupa Zajęć _ 11 Zajęcia fakultatywne: ,,Język rosyjski w administracji i biznesie" student wybiera grupę zajęć 11 lub 12</t>
  </si>
  <si>
    <t>Komunikacja oficjalna i handlowa w języku rosyjskim</t>
  </si>
  <si>
    <t>340-AR1-3TERs</t>
  </si>
  <si>
    <t>Język rosyjski w administracji i biznesie</t>
  </si>
  <si>
    <t>340-AR1-3INHs</t>
  </si>
  <si>
    <t>Grupa Zajęć _ 12 Zajęcia fakultatywne: ,,Język rosyjski w kulturze"</t>
  </si>
  <si>
    <t>Język rosyjski w kulturze i sztuce</t>
  </si>
  <si>
    <t>340-AR1-3CPRs</t>
  </si>
  <si>
    <t>Język mediów rosyjskojęzycznych</t>
  </si>
  <si>
    <t>340-AR1-3AKMs</t>
  </si>
  <si>
    <t>Grupa Zajęć_ 13 Seminarium dyplomowe</t>
  </si>
  <si>
    <t>Seminarium dyplomowe</t>
  </si>
  <si>
    <t>340-AR1-3SEM</t>
  </si>
  <si>
    <t>Grupa Zajęć_ 14 Przedmioty uzupełniające</t>
  </si>
  <si>
    <t>Technologia informacji</t>
  </si>
  <si>
    <t>340-AR1-1TIC</t>
  </si>
  <si>
    <t>Wychowanie fizyczne</t>
  </si>
  <si>
    <t>340-AR1-1WFI</t>
  </si>
  <si>
    <t>Ochrona własności intelektualnej</t>
  </si>
  <si>
    <t>340-AR1-OW</t>
  </si>
  <si>
    <t>Grupa Zajęć_ 15 Filozofia student wybiera przedmiot 1 lub 2</t>
  </si>
  <si>
    <t>Historia filozofii</t>
  </si>
  <si>
    <t>340-AR1-1FIL</t>
  </si>
  <si>
    <t>Filozofia języka</t>
  </si>
  <si>
    <t>340-AR1-FIJ</t>
  </si>
  <si>
    <t>Grupa Zajęć_ 16  Praktyki zawodowe - 4 tygodniowe, zaliczenie  po 5 semestrze</t>
  </si>
  <si>
    <t>Praktyki zawodowe</t>
  </si>
  <si>
    <t>340-AR1-3APR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</si>
  <si>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</si>
  <si>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</si>
  <si>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</si>
  <si>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</si>
  <si>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</si>
  <si>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</si>
  <si>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 xml:space="preserve"> Językoznawstwo - 80 %, Literaturoznawstwo  - 9 %, Nauki o kulturze i religii - 9 %, Filozofia - 1,5 %, Nauki prawne: -  0,5%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</si>
  <si>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</si>
  <si>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</si>
  <si>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</si>
  <si>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</si>
  <si>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Harmonogram realizacji programu studiów I stopnia</t>
  </si>
  <si>
    <t>forma studiów: stacjonarne</t>
  </si>
  <si>
    <t>Moduł specjalizacyjny: Filologia angielska z językiem rosyjskim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</si>
</sst>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Arial"/>
      <family val="2"/>
    </font>
    <font>
      <b/>
      <sz val="9"/>
      <color indexed="23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textRotation="90" wrapText="1" shrinkToFit="1"/>
      <protection locked="0"/>
    </xf>
    <xf numFmtId="0" fontId="4" fillId="33" borderId="10" xfId="0" applyFont="1" applyFill="1" applyBorder="1" applyAlignment="1" applyProtection="1">
      <alignment horizontal="center" textRotation="90" shrinkToFit="1"/>
      <protection locked="0"/>
    </xf>
    <xf numFmtId="0" fontId="3" fillId="33" borderId="12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 locked="0"/>
    </xf>
    <xf numFmtId="0" fontId="3" fillId="33" borderId="13" xfId="0" applyFont="1" applyFill="1" applyBorder="1" applyAlignment="1" applyProtection="1">
      <alignment horizontal="center" textRotation="90" wrapText="1" shrinkToFit="1"/>
      <protection locked="0"/>
    </xf>
    <xf numFmtId="0" fontId="4" fillId="33" borderId="12" xfId="0" applyFont="1" applyFill="1" applyBorder="1" applyAlignment="1" applyProtection="1">
      <alignment horizontal="center" textRotation="90" shrinkToFit="1"/>
      <protection locked="0"/>
    </xf>
    <xf numFmtId="0" fontId="4" fillId="33" borderId="14" xfId="0" applyFont="1" applyFill="1" applyBorder="1" applyAlignment="1" applyProtection="1">
      <alignment horizontal="center" textRotation="90" shrinkToFit="1"/>
      <protection locked="0"/>
    </xf>
    <xf numFmtId="0" fontId="4" fillId="33" borderId="15" xfId="0" applyFont="1" applyFill="1" applyBorder="1" applyAlignment="1" applyProtection="1">
      <alignment horizontal="center" textRotation="90" shrinkToFit="1"/>
      <protection locked="0"/>
    </xf>
    <xf numFmtId="0" fontId="4" fillId="33" borderId="16" xfId="0" applyFont="1" applyFill="1" applyBorder="1" applyAlignment="1" applyProtection="1">
      <alignment horizontal="center" textRotation="90" shrinkToFit="1"/>
      <protection locked="0"/>
    </xf>
    <xf numFmtId="0" fontId="7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left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49" fontId="3" fillId="33" borderId="32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left" vertical="center" shrinkToFit="1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left" vertical="center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43" xfId="0" applyNumberFormat="1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left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horizontal="left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left" vertical="center" shrinkToFit="1"/>
      <protection locked="0"/>
    </xf>
    <xf numFmtId="49" fontId="4" fillId="33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vertical="center"/>
      <protection locked="0"/>
    </xf>
    <xf numFmtId="0" fontId="4" fillId="33" borderId="49" xfId="0" applyFont="1" applyFill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54" xfId="0" applyFont="1" applyFill="1" applyBorder="1" applyAlignment="1" applyProtection="1">
      <alignment horizontal="left" vertical="center"/>
      <protection locked="0"/>
    </xf>
    <xf numFmtId="0" fontId="7" fillId="0" borderId="55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 locked="0"/>
    </xf>
    <xf numFmtId="0" fontId="7" fillId="0" borderId="56" xfId="0" applyFont="1" applyFill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left" vertical="center" shrinkToFit="1"/>
      <protection locked="0"/>
    </xf>
    <xf numFmtId="49" fontId="7" fillId="0" borderId="49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left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58" xfId="0" applyFont="1" applyFill="1" applyBorder="1" applyAlignment="1" applyProtection="1">
      <alignment horizontal="left" vertical="center"/>
      <protection locked="0"/>
    </xf>
    <xf numFmtId="0" fontId="7" fillId="0" borderId="59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60" xfId="0" applyFont="1" applyFill="1" applyBorder="1" applyAlignment="1" applyProtection="1">
      <alignment horizontal="left" vertical="center"/>
      <protection locked="0"/>
    </xf>
    <xf numFmtId="0" fontId="7" fillId="0" borderId="61" xfId="0" applyFont="1" applyFill="1" applyBorder="1" applyAlignment="1" applyProtection="1">
      <alignment horizontal="left" vertical="center"/>
      <protection locked="0"/>
    </xf>
    <xf numFmtId="0" fontId="4" fillId="33" borderId="6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left" vertical="center"/>
      <protection locked="0"/>
    </xf>
    <xf numFmtId="0" fontId="7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49" xfId="0" applyNumberFormat="1" applyFont="1" applyFill="1" applyBorder="1" applyAlignment="1" applyProtection="1">
      <alignment horizontal="left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/>
      <protection locked="0"/>
    </xf>
    <xf numFmtId="0" fontId="3" fillId="33" borderId="70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49" fontId="7" fillId="0" borderId="23" xfId="0" applyNumberFormat="1" applyFont="1" applyFill="1" applyBorder="1" applyAlignment="1" applyProtection="1">
      <alignment vertical="center" shrinkToFit="1"/>
      <protection locked="0"/>
    </xf>
    <xf numFmtId="49" fontId="7" fillId="0" borderId="23" xfId="0" applyNumberFormat="1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12" fillId="34" borderId="68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vertical="center" shrinkToFit="1"/>
      <protection locked="0"/>
    </xf>
    <xf numFmtId="49" fontId="4" fillId="33" borderId="23" xfId="0" applyNumberFormat="1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vertical="center"/>
      <protection locked="0"/>
    </xf>
    <xf numFmtId="0" fontId="4" fillId="33" borderId="72" xfId="0" applyFont="1" applyFill="1" applyBorder="1" applyAlignment="1">
      <alignment horizontal="left" vertical="center" shrinkToFit="1"/>
    </xf>
    <xf numFmtId="49" fontId="3" fillId="33" borderId="73" xfId="0" applyNumberFormat="1" applyFont="1" applyFill="1" applyBorder="1" applyAlignment="1">
      <alignment horizontal="left" vertical="center" shrinkToFit="1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70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72" xfId="0" applyFont="1" applyFill="1" applyBorder="1" applyAlignment="1" applyProtection="1">
      <alignment horizontal="center" vertical="center"/>
      <protection locked="0"/>
    </xf>
    <xf numFmtId="0" fontId="4" fillId="33" borderId="73" xfId="0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1" fontId="1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5" fillId="33" borderId="74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16" fillId="33" borderId="75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17" fillId="33" borderId="75" xfId="0" applyFont="1" applyFill="1" applyBorder="1" applyAlignment="1" applyProtection="1">
      <alignment vertical="center"/>
      <protection locked="0"/>
    </xf>
    <xf numFmtId="49" fontId="17" fillId="33" borderId="0" xfId="0" applyNumberFormat="1" applyFont="1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76" xfId="0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76" xfId="0" applyFont="1" applyFill="1" applyBorder="1" applyAlignment="1" applyProtection="1">
      <alignment horizontal="left" vertical="center"/>
      <protection locked="0"/>
    </xf>
    <xf numFmtId="0" fontId="3" fillId="33" borderId="44" xfId="0" applyFont="1" applyFill="1" applyBorder="1" applyAlignment="1" applyProtection="1">
      <alignment horizontal="left" vertical="center" shrinkToFit="1"/>
      <protection locked="0"/>
    </xf>
    <xf numFmtId="0" fontId="3" fillId="33" borderId="77" xfId="0" applyFont="1" applyFill="1" applyBorder="1" applyAlignment="1" applyProtection="1">
      <alignment horizontal="left" vertical="center"/>
      <protection locked="0"/>
    </xf>
    <xf numFmtId="0" fontId="3" fillId="33" borderId="78" xfId="0" applyFont="1" applyFill="1" applyBorder="1" applyAlignment="1" applyProtection="1">
      <alignment horizontal="left" vertical="center"/>
      <protection locked="0"/>
    </xf>
    <xf numFmtId="0" fontId="3" fillId="33" borderId="67" xfId="0" applyFont="1" applyFill="1" applyBorder="1" applyAlignment="1" applyProtection="1">
      <alignment horizontal="left" vertical="center" shrinkToFit="1"/>
      <protection locked="0"/>
    </xf>
    <xf numFmtId="0" fontId="3" fillId="33" borderId="7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33" borderId="63" xfId="0" applyFont="1" applyFill="1" applyBorder="1" applyAlignment="1" applyProtection="1">
      <alignment horizontal="left" vertical="center" shrinkToFi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right" vertical="center" shrinkToFit="1"/>
      <protection locked="0"/>
    </xf>
    <xf numFmtId="1" fontId="16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79" xfId="0" applyFont="1" applyFill="1" applyBorder="1" applyAlignment="1" applyProtection="1">
      <alignment horizontal="right" vertical="center"/>
      <protection locked="0"/>
    </xf>
    <xf numFmtId="0" fontId="19" fillId="0" borderId="42" xfId="0" applyFont="1" applyFill="1" applyBorder="1" applyAlignment="1" applyProtection="1">
      <alignment horizontal="justify" vertical="center" wrapText="1"/>
      <protection locked="0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 applyProtection="1">
      <alignment horizontal="center" vertical="center" wrapText="1"/>
      <protection locked="0"/>
    </xf>
    <xf numFmtId="2" fontId="5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42" xfId="0" applyFont="1" applyFill="1" applyBorder="1" applyAlignment="1" applyProtection="1">
      <alignment horizontal="justify" vertical="center" wrapText="1"/>
      <protection locked="0"/>
    </xf>
    <xf numFmtId="2" fontId="54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justify" vertical="center" wrapText="1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left" vertical="center" wrapText="1" shrinkToFi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4"/>
  <sheetViews>
    <sheetView showGridLines="0" showZeros="0" tabSelected="1" view="pageBreakPreview" zoomScaleSheetLayoutView="100" zoomScalePageLayoutView="0" workbookViewId="0" topLeftCell="A65">
      <selection activeCell="B32" sqref="B32"/>
    </sheetView>
  </sheetViews>
  <sheetFormatPr defaultColWidth="9.00390625" defaultRowHeight="12.75"/>
  <cols>
    <col min="1" max="1" width="6.75390625" style="1" customWidth="1"/>
    <col min="2" max="2" width="37.25390625" style="2" customWidth="1"/>
    <col min="3" max="3" width="12.375" style="3" customWidth="1"/>
    <col min="4" max="6" width="3.75390625" style="2" customWidth="1"/>
    <col min="7" max="7" width="6.125" style="2" customWidth="1"/>
    <col min="8" max="10" width="3.75390625" style="2" customWidth="1"/>
    <col min="11" max="11" width="4.75390625" style="2" customWidth="1"/>
    <col min="12" max="27" width="3.75390625" style="2" customWidth="1"/>
    <col min="28" max="28" width="8.25390625" style="2" customWidth="1"/>
    <col min="29" max="29" width="6.37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31" ht="15">
      <c r="A1" s="275" t="s">
        <v>158</v>
      </c>
      <c r="B1" s="275"/>
      <c r="C1" s="275"/>
      <c r="D1" s="275"/>
      <c r="E1" s="275"/>
      <c r="F1" s="275"/>
      <c r="G1" s="275"/>
      <c r="H1" s="275"/>
      <c r="I1" s="27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9.5" customHeight="1">
      <c r="A2" s="276" t="s">
        <v>159</v>
      </c>
      <c r="B2" s="276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  <c r="R2" s="4"/>
      <c r="S2" s="6"/>
      <c r="T2" s="4"/>
      <c r="U2" s="6"/>
      <c r="V2" s="4"/>
      <c r="W2" s="6"/>
      <c r="X2" s="4"/>
      <c r="Y2" s="6"/>
      <c r="Z2" s="4"/>
      <c r="AA2" s="6"/>
      <c r="AB2" s="4"/>
      <c r="AC2" s="4"/>
      <c r="AD2" s="4"/>
      <c r="AE2" s="4"/>
    </row>
    <row r="3" spans="1:31" ht="12.75" customHeight="1">
      <c r="A3" s="7"/>
      <c r="B3" s="4"/>
      <c r="C3" s="8"/>
      <c r="D3" s="4"/>
      <c r="E3" s="4"/>
      <c r="F3" s="9"/>
      <c r="G3" s="277" t="s">
        <v>0</v>
      </c>
      <c r="H3" s="277"/>
      <c r="I3" s="277"/>
      <c r="J3" s="277"/>
      <c r="K3" s="277"/>
      <c r="L3" s="277"/>
      <c r="M3" s="277"/>
      <c r="N3" s="277"/>
      <c r="O3" s="278" t="s">
        <v>1</v>
      </c>
      <c r="P3" s="278"/>
      <c r="Q3" s="278"/>
      <c r="R3" s="278"/>
      <c r="S3" s="278" t="s">
        <v>2</v>
      </c>
      <c r="T3" s="278"/>
      <c r="U3" s="278"/>
      <c r="V3" s="278"/>
      <c r="W3" s="278" t="s">
        <v>3</v>
      </c>
      <c r="X3" s="278"/>
      <c r="Y3" s="278"/>
      <c r="Z3" s="278"/>
      <c r="AA3" s="279" t="s">
        <v>4</v>
      </c>
      <c r="AB3" s="279"/>
      <c r="AC3" s="279"/>
      <c r="AD3" s="279"/>
      <c r="AE3" s="279"/>
    </row>
    <row r="4" spans="1:31" ht="16.5" customHeight="1">
      <c r="A4" s="7"/>
      <c r="B4" s="4"/>
      <c r="C4" s="8"/>
      <c r="D4" s="4"/>
      <c r="E4" s="4"/>
      <c r="F4" s="9"/>
      <c r="G4" s="277"/>
      <c r="H4" s="277"/>
      <c r="I4" s="277"/>
      <c r="J4" s="277"/>
      <c r="K4" s="277"/>
      <c r="L4" s="277"/>
      <c r="M4" s="277"/>
      <c r="N4" s="277"/>
      <c r="O4" s="277" t="s">
        <v>5</v>
      </c>
      <c r="P4" s="277"/>
      <c r="Q4" s="277" t="s">
        <v>6</v>
      </c>
      <c r="R4" s="277"/>
      <c r="S4" s="277" t="s">
        <v>7</v>
      </c>
      <c r="T4" s="277"/>
      <c r="U4" s="277" t="s">
        <v>8</v>
      </c>
      <c r="V4" s="277"/>
      <c r="W4" s="280" t="s">
        <v>9</v>
      </c>
      <c r="X4" s="280"/>
      <c r="Y4" s="277" t="s">
        <v>10</v>
      </c>
      <c r="Z4" s="277"/>
      <c r="AA4" s="279"/>
      <c r="AB4" s="279"/>
      <c r="AC4" s="279"/>
      <c r="AD4" s="279"/>
      <c r="AE4" s="279"/>
    </row>
    <row r="5" spans="1:31" s="27" customFormat="1" ht="182.25" customHeight="1">
      <c r="A5" s="12" t="s">
        <v>11</v>
      </c>
      <c r="B5" s="13" t="s">
        <v>12</v>
      </c>
      <c r="C5" s="14" t="s">
        <v>13</v>
      </c>
      <c r="D5" s="15" t="s">
        <v>14</v>
      </c>
      <c r="E5" s="15" t="s">
        <v>15</v>
      </c>
      <c r="F5" s="15" t="s">
        <v>16</v>
      </c>
      <c r="G5" s="16" t="s">
        <v>17</v>
      </c>
      <c r="H5" s="17" t="s">
        <v>18</v>
      </c>
      <c r="I5" s="18" t="s">
        <v>19</v>
      </c>
      <c r="J5" s="18" t="s">
        <v>20</v>
      </c>
      <c r="K5" s="18" t="s">
        <v>21</v>
      </c>
      <c r="L5" s="18" t="s">
        <v>22</v>
      </c>
      <c r="M5" s="19" t="s">
        <v>23</v>
      </c>
      <c r="N5" s="20" t="s">
        <v>24</v>
      </c>
      <c r="O5" s="21" t="s">
        <v>25</v>
      </c>
      <c r="P5" s="22" t="s">
        <v>26</v>
      </c>
      <c r="Q5" s="21" t="s">
        <v>25</v>
      </c>
      <c r="R5" s="22" t="s">
        <v>26</v>
      </c>
      <c r="S5" s="21" t="s">
        <v>25</v>
      </c>
      <c r="T5" s="22" t="s">
        <v>26</v>
      </c>
      <c r="U5" s="21" t="s">
        <v>25</v>
      </c>
      <c r="V5" s="22" t="s">
        <v>26</v>
      </c>
      <c r="W5" s="21" t="s">
        <v>25</v>
      </c>
      <c r="X5" s="23" t="s">
        <v>26</v>
      </c>
      <c r="Y5" s="24" t="s">
        <v>25</v>
      </c>
      <c r="Z5" s="23" t="s">
        <v>26</v>
      </c>
      <c r="AA5" s="25" t="s">
        <v>27</v>
      </c>
      <c r="AB5" s="25" t="s">
        <v>28</v>
      </c>
      <c r="AC5" s="25" t="s">
        <v>29</v>
      </c>
      <c r="AD5" s="26" t="s">
        <v>30</v>
      </c>
      <c r="AE5" s="25" t="s">
        <v>31</v>
      </c>
    </row>
    <row r="6" spans="1:31" s="30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8">
        <v>15</v>
      </c>
      <c r="P6" s="29">
        <v>16</v>
      </c>
      <c r="Q6" s="28">
        <v>17</v>
      </c>
      <c r="R6" s="29">
        <v>18</v>
      </c>
      <c r="S6" s="28">
        <v>19</v>
      </c>
      <c r="T6" s="29">
        <v>20</v>
      </c>
      <c r="U6" s="28">
        <v>21</v>
      </c>
      <c r="V6" s="29">
        <v>22</v>
      </c>
      <c r="W6" s="28">
        <v>23</v>
      </c>
      <c r="X6" s="29">
        <v>24</v>
      </c>
      <c r="Y6" s="28">
        <v>25</v>
      </c>
      <c r="Z6" s="29">
        <v>26</v>
      </c>
      <c r="AA6" s="29">
        <v>27</v>
      </c>
      <c r="AB6" s="29">
        <v>28</v>
      </c>
      <c r="AC6" s="29">
        <v>29</v>
      </c>
      <c r="AD6" s="29">
        <v>30</v>
      </c>
      <c r="AE6" s="29">
        <v>31</v>
      </c>
    </row>
    <row r="7" spans="1:31" s="31" customFormat="1" ht="18.75" customHeight="1">
      <c r="A7" s="281" t="s">
        <v>160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</row>
    <row r="8" spans="1:31" s="31" customFormat="1" ht="18.75" customHeight="1">
      <c r="A8" s="281" t="s">
        <v>32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</row>
    <row r="9" spans="1:31" ht="16.5" customHeight="1">
      <c r="A9" s="32">
        <v>1</v>
      </c>
      <c r="B9" s="33" t="s">
        <v>33</v>
      </c>
      <c r="C9" s="34" t="s">
        <v>34</v>
      </c>
      <c r="D9" s="32">
        <v>23</v>
      </c>
      <c r="E9" s="35" t="s">
        <v>35</v>
      </c>
      <c r="F9" s="35" t="s">
        <v>36</v>
      </c>
      <c r="G9" s="36">
        <v>240</v>
      </c>
      <c r="H9" s="37"/>
      <c r="I9" s="38"/>
      <c r="J9" s="39"/>
      <c r="K9" s="38">
        <v>240</v>
      </c>
      <c r="L9" s="38"/>
      <c r="M9" s="38"/>
      <c r="N9" s="38"/>
      <c r="O9" s="37"/>
      <c r="P9" s="40">
        <v>120</v>
      </c>
      <c r="Q9" s="37"/>
      <c r="R9" s="40">
        <v>120</v>
      </c>
      <c r="S9" s="37"/>
      <c r="T9" s="40"/>
      <c r="U9" s="37"/>
      <c r="V9" s="40"/>
      <c r="W9" s="37"/>
      <c r="X9" s="40"/>
      <c r="Y9" s="37"/>
      <c r="Z9" s="40"/>
      <c r="AA9" s="41"/>
      <c r="AB9" s="32">
        <v>10.5</v>
      </c>
      <c r="AC9" s="41"/>
      <c r="AD9" s="32">
        <v>23</v>
      </c>
      <c r="AE9" s="41"/>
    </row>
    <row r="10" spans="1:31" s="31" customFormat="1" ht="16.5" customHeight="1">
      <c r="A10" s="282" t="s">
        <v>17</v>
      </c>
      <c r="B10" s="282"/>
      <c r="C10" s="42"/>
      <c r="D10" s="43">
        <f>SUM(D9:D9)</f>
        <v>23</v>
      </c>
      <c r="E10" s="44"/>
      <c r="F10" s="44"/>
      <c r="G10" s="43">
        <f aca="true" t="shared" si="0" ref="G10:AE10">SUM(G9:G9)</f>
        <v>240</v>
      </c>
      <c r="H10" s="45">
        <f t="shared" si="0"/>
        <v>0</v>
      </c>
      <c r="I10" s="46">
        <f t="shared" si="0"/>
        <v>0</v>
      </c>
      <c r="J10" s="46">
        <f t="shared" si="0"/>
        <v>0</v>
      </c>
      <c r="K10" s="46">
        <f t="shared" si="0"/>
        <v>240</v>
      </c>
      <c r="L10" s="46">
        <f t="shared" si="0"/>
        <v>0</v>
      </c>
      <c r="M10" s="46">
        <f t="shared" si="0"/>
        <v>0</v>
      </c>
      <c r="N10" s="47">
        <f t="shared" si="0"/>
        <v>0</v>
      </c>
      <c r="O10" s="45">
        <f t="shared" si="0"/>
        <v>0</v>
      </c>
      <c r="P10" s="47">
        <f t="shared" si="0"/>
        <v>120</v>
      </c>
      <c r="Q10" s="45">
        <f t="shared" si="0"/>
        <v>0</v>
      </c>
      <c r="R10" s="47">
        <f t="shared" si="0"/>
        <v>120</v>
      </c>
      <c r="S10" s="45">
        <f t="shared" si="0"/>
        <v>0</v>
      </c>
      <c r="T10" s="47">
        <f t="shared" si="0"/>
        <v>0</v>
      </c>
      <c r="U10" s="45">
        <f t="shared" si="0"/>
        <v>0</v>
      </c>
      <c r="V10" s="47">
        <f t="shared" si="0"/>
        <v>0</v>
      </c>
      <c r="W10" s="45">
        <f t="shared" si="0"/>
        <v>0</v>
      </c>
      <c r="X10" s="47">
        <f t="shared" si="0"/>
        <v>0</v>
      </c>
      <c r="Y10" s="45">
        <f t="shared" si="0"/>
        <v>0</v>
      </c>
      <c r="Z10" s="47">
        <f t="shared" si="0"/>
        <v>0</v>
      </c>
      <c r="AA10" s="47">
        <f t="shared" si="0"/>
        <v>0</v>
      </c>
      <c r="AB10" s="47">
        <f t="shared" si="0"/>
        <v>10.5</v>
      </c>
      <c r="AC10" s="47">
        <f t="shared" si="0"/>
        <v>0</v>
      </c>
      <c r="AD10" s="47">
        <f t="shared" si="0"/>
        <v>23</v>
      </c>
      <c r="AE10" s="47">
        <f t="shared" si="0"/>
        <v>0</v>
      </c>
    </row>
    <row r="11" spans="1:31" ht="16.5" customHeight="1">
      <c r="A11" s="281" t="s">
        <v>37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</row>
    <row r="12" spans="1:31" ht="16.5" customHeight="1">
      <c r="A12" s="32">
        <v>1</v>
      </c>
      <c r="B12" s="48" t="s">
        <v>33</v>
      </c>
      <c r="C12" s="49" t="s">
        <v>38</v>
      </c>
      <c r="D12" s="50">
        <v>22</v>
      </c>
      <c r="E12" s="51" t="s">
        <v>39</v>
      </c>
      <c r="F12" s="51" t="s">
        <v>40</v>
      </c>
      <c r="G12" s="52">
        <v>240</v>
      </c>
      <c r="H12" s="53"/>
      <c r="I12" s="54">
        <v>0</v>
      </c>
      <c r="J12" s="54"/>
      <c r="K12" s="54">
        <v>240</v>
      </c>
      <c r="L12" s="54"/>
      <c r="M12" s="54"/>
      <c r="N12" s="55"/>
      <c r="O12" s="56"/>
      <c r="P12" s="57"/>
      <c r="Q12" s="58"/>
      <c r="R12" s="53"/>
      <c r="S12" s="57"/>
      <c r="T12" s="59">
        <v>120</v>
      </c>
      <c r="U12" s="56"/>
      <c r="V12" s="57">
        <v>120</v>
      </c>
      <c r="W12" s="58"/>
      <c r="X12" s="53"/>
      <c r="Y12" s="57"/>
      <c r="Z12" s="59"/>
      <c r="AA12" s="60"/>
      <c r="AB12" s="61"/>
      <c r="AC12" s="41"/>
      <c r="AD12" s="32">
        <v>22</v>
      </c>
      <c r="AE12" s="41"/>
    </row>
    <row r="13" spans="1:37" s="31" customFormat="1" ht="16.5" customHeight="1">
      <c r="A13" s="282" t="s">
        <v>17</v>
      </c>
      <c r="B13" s="282"/>
      <c r="C13" s="62"/>
      <c r="D13" s="63">
        <f>SUM(D12:D12)</f>
        <v>22</v>
      </c>
      <c r="E13" s="64"/>
      <c r="F13" s="64"/>
      <c r="G13" s="43">
        <f aca="true" t="shared" si="1" ref="G13:AE13">SUM(G12:G12)</f>
        <v>240</v>
      </c>
      <c r="H13" s="65">
        <f t="shared" si="1"/>
        <v>0</v>
      </c>
      <c r="I13" s="66">
        <f t="shared" si="1"/>
        <v>0</v>
      </c>
      <c r="J13" s="66">
        <f t="shared" si="1"/>
        <v>0</v>
      </c>
      <c r="K13" s="66">
        <f t="shared" si="1"/>
        <v>240</v>
      </c>
      <c r="L13" s="66">
        <f t="shared" si="1"/>
        <v>0</v>
      </c>
      <c r="M13" s="66">
        <f t="shared" si="1"/>
        <v>0</v>
      </c>
      <c r="N13" s="66">
        <f t="shared" si="1"/>
        <v>0</v>
      </c>
      <c r="O13" s="65">
        <f t="shared" si="1"/>
        <v>0</v>
      </c>
      <c r="P13" s="67">
        <f t="shared" si="1"/>
        <v>0</v>
      </c>
      <c r="Q13" s="65">
        <f t="shared" si="1"/>
        <v>0</v>
      </c>
      <c r="R13" s="67">
        <f t="shared" si="1"/>
        <v>0</v>
      </c>
      <c r="S13" s="65">
        <f t="shared" si="1"/>
        <v>0</v>
      </c>
      <c r="T13" s="67">
        <f t="shared" si="1"/>
        <v>120</v>
      </c>
      <c r="U13" s="65">
        <f t="shared" si="1"/>
        <v>0</v>
      </c>
      <c r="V13" s="67">
        <f t="shared" si="1"/>
        <v>120</v>
      </c>
      <c r="W13" s="65">
        <f t="shared" si="1"/>
        <v>0</v>
      </c>
      <c r="X13" s="67">
        <f t="shared" si="1"/>
        <v>0</v>
      </c>
      <c r="Y13" s="65">
        <f t="shared" si="1"/>
        <v>0</v>
      </c>
      <c r="Z13" s="67">
        <f t="shared" si="1"/>
        <v>0</v>
      </c>
      <c r="AA13" s="43">
        <f t="shared" si="1"/>
        <v>0</v>
      </c>
      <c r="AB13" s="47">
        <v>10</v>
      </c>
      <c r="AC13" s="47">
        <f t="shared" si="1"/>
        <v>0</v>
      </c>
      <c r="AD13" s="47">
        <f t="shared" si="1"/>
        <v>22</v>
      </c>
      <c r="AE13" s="47">
        <f t="shared" si="1"/>
        <v>0</v>
      </c>
      <c r="AF13" s="68"/>
      <c r="AG13" s="68"/>
      <c r="AH13" s="68"/>
      <c r="AI13" s="68"/>
      <c r="AJ13" s="68"/>
      <c r="AK13" s="68"/>
    </row>
    <row r="14" spans="1:37" ht="16.5" customHeight="1">
      <c r="A14" s="283" t="s">
        <v>41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68"/>
      <c r="AG14" s="68"/>
      <c r="AH14" s="68"/>
      <c r="AI14" s="68"/>
      <c r="AJ14" s="68"/>
      <c r="AK14" s="69"/>
    </row>
    <row r="15" spans="1:37" ht="16.5" customHeight="1">
      <c r="A15" s="32">
        <v>1</v>
      </c>
      <c r="B15" s="70" t="s">
        <v>33</v>
      </c>
      <c r="C15" s="34" t="s">
        <v>42</v>
      </c>
      <c r="D15" s="32">
        <v>10</v>
      </c>
      <c r="E15" s="35" t="s">
        <v>43</v>
      </c>
      <c r="F15" s="71" t="s">
        <v>44</v>
      </c>
      <c r="G15" s="36">
        <v>120</v>
      </c>
      <c r="H15" s="37"/>
      <c r="I15" s="38"/>
      <c r="J15" s="38"/>
      <c r="K15" s="38">
        <v>120</v>
      </c>
      <c r="L15" s="72"/>
      <c r="M15" s="72"/>
      <c r="N15" s="40"/>
      <c r="O15" s="73"/>
      <c r="P15" s="40"/>
      <c r="Q15" s="37"/>
      <c r="R15" s="40"/>
      <c r="S15" s="37"/>
      <c r="T15" s="40"/>
      <c r="U15" s="37"/>
      <c r="V15" s="40"/>
      <c r="W15" s="37"/>
      <c r="X15" s="40">
        <v>60</v>
      </c>
      <c r="Y15" s="37"/>
      <c r="Z15" s="40">
        <v>60</v>
      </c>
      <c r="AA15" s="74"/>
      <c r="AB15" s="41"/>
      <c r="AC15" s="41"/>
      <c r="AD15" s="32">
        <v>10</v>
      </c>
      <c r="AE15" s="41"/>
      <c r="AF15" s="69"/>
      <c r="AG15" s="69"/>
      <c r="AH15" s="69"/>
      <c r="AI15" s="69"/>
      <c r="AJ15" s="69"/>
      <c r="AK15" s="69"/>
    </row>
    <row r="16" spans="1:31" s="31" customFormat="1" ht="16.5" customHeight="1">
      <c r="A16" s="282" t="s">
        <v>17</v>
      </c>
      <c r="B16" s="282"/>
      <c r="C16" s="42"/>
      <c r="D16" s="43">
        <f>SUM(D15:D15)</f>
        <v>10</v>
      </c>
      <c r="E16" s="44"/>
      <c r="F16" s="44"/>
      <c r="G16" s="43">
        <f aca="true" t="shared" si="2" ref="G16:AD16">SUM(G15:G15)</f>
        <v>120</v>
      </c>
      <c r="H16" s="45">
        <f t="shared" si="2"/>
        <v>0</v>
      </c>
      <c r="I16" s="46">
        <f t="shared" si="2"/>
        <v>0</v>
      </c>
      <c r="J16" s="46">
        <f t="shared" si="2"/>
        <v>0</v>
      </c>
      <c r="K16" s="46">
        <f t="shared" si="2"/>
        <v>120</v>
      </c>
      <c r="L16" s="46">
        <f t="shared" si="2"/>
        <v>0</v>
      </c>
      <c r="M16" s="46">
        <f t="shared" si="2"/>
        <v>0</v>
      </c>
      <c r="N16" s="47">
        <f t="shared" si="2"/>
        <v>0</v>
      </c>
      <c r="O16" s="45">
        <f t="shared" si="2"/>
        <v>0</v>
      </c>
      <c r="P16" s="47">
        <f t="shared" si="2"/>
        <v>0</v>
      </c>
      <c r="Q16" s="45">
        <f t="shared" si="2"/>
        <v>0</v>
      </c>
      <c r="R16" s="47">
        <f t="shared" si="2"/>
        <v>0</v>
      </c>
      <c r="S16" s="45">
        <f t="shared" si="2"/>
        <v>0</v>
      </c>
      <c r="T16" s="47">
        <f t="shared" si="2"/>
        <v>0</v>
      </c>
      <c r="U16" s="45">
        <f t="shared" si="2"/>
        <v>0</v>
      </c>
      <c r="V16" s="47">
        <f t="shared" si="2"/>
        <v>0</v>
      </c>
      <c r="W16" s="45">
        <f t="shared" si="2"/>
        <v>0</v>
      </c>
      <c r="X16" s="47">
        <f t="shared" si="2"/>
        <v>60</v>
      </c>
      <c r="Y16" s="45">
        <f t="shared" si="2"/>
        <v>0</v>
      </c>
      <c r="Z16" s="47">
        <f t="shared" si="2"/>
        <v>60</v>
      </c>
      <c r="AA16" s="47">
        <f t="shared" si="2"/>
        <v>0</v>
      </c>
      <c r="AB16" s="47">
        <v>5.5</v>
      </c>
      <c r="AC16" s="47">
        <f t="shared" si="2"/>
        <v>0</v>
      </c>
      <c r="AD16" s="47">
        <f t="shared" si="2"/>
        <v>10</v>
      </c>
      <c r="AE16" s="47"/>
    </row>
    <row r="17" spans="1:31" ht="16.5" customHeight="1">
      <c r="A17" s="281" t="s">
        <v>45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</row>
    <row r="18" spans="1:31" ht="16.5" customHeight="1">
      <c r="A18" s="75">
        <v>1</v>
      </c>
      <c r="B18" s="76" t="s">
        <v>46</v>
      </c>
      <c r="C18" s="77" t="s">
        <v>47</v>
      </c>
      <c r="D18" s="78">
        <v>12</v>
      </c>
      <c r="E18" s="79" t="s">
        <v>35</v>
      </c>
      <c r="F18" s="80" t="s">
        <v>36</v>
      </c>
      <c r="G18" s="81">
        <v>180</v>
      </c>
      <c r="H18" s="82"/>
      <c r="J18" s="54"/>
      <c r="K18" s="83">
        <v>180</v>
      </c>
      <c r="L18" s="54"/>
      <c r="M18" s="54"/>
      <c r="N18" s="55"/>
      <c r="O18" s="56"/>
      <c r="P18" s="57">
        <v>90</v>
      </c>
      <c r="Q18" s="58"/>
      <c r="R18" s="53">
        <v>90</v>
      </c>
      <c r="S18" s="84"/>
      <c r="T18" s="59"/>
      <c r="U18" s="56"/>
      <c r="V18" s="57"/>
      <c r="W18" s="58"/>
      <c r="X18" s="53"/>
      <c r="Y18" s="57"/>
      <c r="Z18" s="59"/>
      <c r="AA18" s="56"/>
      <c r="AB18" s="57"/>
      <c r="AC18" s="58"/>
      <c r="AD18" s="78">
        <v>12</v>
      </c>
      <c r="AE18" s="55"/>
    </row>
    <row r="19" spans="1:31" ht="16.5" customHeight="1">
      <c r="A19" s="85">
        <v>2</v>
      </c>
      <c r="B19" s="76" t="s">
        <v>48</v>
      </c>
      <c r="C19" s="77" t="s">
        <v>49</v>
      </c>
      <c r="D19" s="78">
        <v>12</v>
      </c>
      <c r="E19" s="79" t="s">
        <v>39</v>
      </c>
      <c r="F19" s="80" t="s">
        <v>40</v>
      </c>
      <c r="G19" s="81">
        <v>180</v>
      </c>
      <c r="H19" s="82"/>
      <c r="J19" s="54"/>
      <c r="K19" s="83">
        <v>180</v>
      </c>
      <c r="L19" s="54"/>
      <c r="M19" s="54"/>
      <c r="N19" s="55"/>
      <c r="O19" s="56"/>
      <c r="P19" s="57"/>
      <c r="Q19" s="58"/>
      <c r="R19" s="53"/>
      <c r="S19" s="57"/>
      <c r="T19" s="59">
        <v>90</v>
      </c>
      <c r="U19" s="56"/>
      <c r="V19" s="57">
        <v>90</v>
      </c>
      <c r="W19" s="58"/>
      <c r="X19" s="53"/>
      <c r="Y19" s="57"/>
      <c r="Z19" s="59"/>
      <c r="AA19" s="56"/>
      <c r="AB19" s="57"/>
      <c r="AC19" s="58"/>
      <c r="AD19" s="78">
        <v>12</v>
      </c>
      <c r="AE19" s="55"/>
    </row>
    <row r="20" spans="1:31" ht="16.5" customHeight="1">
      <c r="A20" s="85">
        <v>3</v>
      </c>
      <c r="B20" s="86" t="s">
        <v>50</v>
      </c>
      <c r="C20" s="87" t="s">
        <v>51</v>
      </c>
      <c r="D20" s="88">
        <v>10</v>
      </c>
      <c r="E20" s="89" t="s">
        <v>43</v>
      </c>
      <c r="F20" s="89" t="s">
        <v>44</v>
      </c>
      <c r="G20" s="81">
        <v>120</v>
      </c>
      <c r="H20" s="90"/>
      <c r="J20" s="54"/>
      <c r="K20" s="91">
        <v>120</v>
      </c>
      <c r="L20" s="54"/>
      <c r="M20" s="54"/>
      <c r="N20" s="55"/>
      <c r="O20" s="56"/>
      <c r="P20" s="57"/>
      <c r="Q20" s="58"/>
      <c r="R20" s="53"/>
      <c r="S20" s="57"/>
      <c r="T20" s="59"/>
      <c r="U20" s="56"/>
      <c r="V20" s="57"/>
      <c r="W20" s="58"/>
      <c r="X20" s="53">
        <v>60</v>
      </c>
      <c r="Y20" s="57"/>
      <c r="Z20" s="59">
        <v>60</v>
      </c>
      <c r="AA20" s="56"/>
      <c r="AB20" s="57"/>
      <c r="AC20" s="58"/>
      <c r="AD20" s="88">
        <v>10</v>
      </c>
      <c r="AE20" s="55"/>
    </row>
    <row r="21" spans="1:31" ht="16.5" customHeight="1">
      <c r="A21" s="11"/>
      <c r="B21" s="92"/>
      <c r="C21" s="93"/>
      <c r="D21" s="50"/>
      <c r="E21" s="51"/>
      <c r="F21" s="51"/>
      <c r="G21" s="52"/>
      <c r="H21" s="53"/>
      <c r="I21" s="54"/>
      <c r="J21" s="54"/>
      <c r="K21" s="54"/>
      <c r="L21" s="54"/>
      <c r="M21" s="54"/>
      <c r="N21" s="55"/>
      <c r="O21" s="56"/>
      <c r="P21" s="57"/>
      <c r="Q21" s="58"/>
      <c r="R21" s="53"/>
      <c r="S21" s="57"/>
      <c r="T21" s="59"/>
      <c r="U21" s="56"/>
      <c r="V21" s="57"/>
      <c r="W21" s="58"/>
      <c r="X21" s="53"/>
      <c r="Y21" s="57"/>
      <c r="Z21" s="59"/>
      <c r="AA21" s="56"/>
      <c r="AB21" s="57"/>
      <c r="AC21" s="58"/>
      <c r="AD21" s="53"/>
      <c r="AE21" s="55"/>
    </row>
    <row r="22" spans="1:31" s="31" customFormat="1" ht="16.5" customHeight="1">
      <c r="A22" s="284" t="s">
        <v>17</v>
      </c>
      <c r="B22" s="284"/>
      <c r="C22" s="94"/>
      <c r="D22" s="95">
        <f>SUM(D18:D21)</f>
        <v>34</v>
      </c>
      <c r="E22" s="96"/>
      <c r="F22" s="96"/>
      <c r="G22" s="95">
        <f aca="true" t="shared" si="3" ref="G22:AA22">SUM(G18:G21)</f>
        <v>480</v>
      </c>
      <c r="H22" s="97">
        <f t="shared" si="3"/>
        <v>0</v>
      </c>
      <c r="I22" s="98">
        <f t="shared" si="3"/>
        <v>0</v>
      </c>
      <c r="J22" s="98">
        <f t="shared" si="3"/>
        <v>0</v>
      </c>
      <c r="K22" s="98">
        <f>SUM(K18:K21)</f>
        <v>480</v>
      </c>
      <c r="L22" s="98">
        <f t="shared" si="3"/>
        <v>0</v>
      </c>
      <c r="M22" s="98">
        <f t="shared" si="3"/>
        <v>0</v>
      </c>
      <c r="N22" s="99">
        <f t="shared" si="3"/>
        <v>0</v>
      </c>
      <c r="O22" s="97">
        <f t="shared" si="3"/>
        <v>0</v>
      </c>
      <c r="P22" s="99">
        <f t="shared" si="3"/>
        <v>90</v>
      </c>
      <c r="Q22" s="97">
        <f t="shared" si="3"/>
        <v>0</v>
      </c>
      <c r="R22" s="99">
        <f t="shared" si="3"/>
        <v>90</v>
      </c>
      <c r="S22" s="97">
        <f t="shared" si="3"/>
        <v>0</v>
      </c>
      <c r="T22" s="99">
        <f t="shared" si="3"/>
        <v>90</v>
      </c>
      <c r="U22" s="97">
        <f t="shared" si="3"/>
        <v>0</v>
      </c>
      <c r="V22" s="99">
        <f t="shared" si="3"/>
        <v>90</v>
      </c>
      <c r="W22" s="97">
        <f t="shared" si="3"/>
        <v>0</v>
      </c>
      <c r="X22" s="99">
        <f t="shared" si="3"/>
        <v>60</v>
      </c>
      <c r="Y22" s="97">
        <f t="shared" si="3"/>
        <v>0</v>
      </c>
      <c r="Z22" s="99">
        <f t="shared" si="3"/>
        <v>60</v>
      </c>
      <c r="AA22" s="99">
        <f t="shared" si="3"/>
        <v>0</v>
      </c>
      <c r="AB22" s="99">
        <v>22.75</v>
      </c>
      <c r="AC22" s="99">
        <f>SUM(AC18:AC21)</f>
        <v>0</v>
      </c>
      <c r="AD22" s="99">
        <f>SUM(AD18:AD21)</f>
        <v>34</v>
      </c>
      <c r="AE22" s="99">
        <f>SUM(AE18:AE21)</f>
        <v>0</v>
      </c>
    </row>
    <row r="23" spans="1:31" ht="16.5" customHeight="1">
      <c r="A23" s="281" t="s">
        <v>52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</row>
    <row r="24" spans="1:31" ht="16.5" customHeight="1">
      <c r="A24" s="75">
        <v>1</v>
      </c>
      <c r="B24" s="100" t="s">
        <v>53</v>
      </c>
      <c r="C24" s="101" t="s">
        <v>54</v>
      </c>
      <c r="D24" s="75">
        <v>2</v>
      </c>
      <c r="E24" s="102"/>
      <c r="F24" s="102" t="s">
        <v>35</v>
      </c>
      <c r="G24" s="103">
        <v>20</v>
      </c>
      <c r="H24" s="104"/>
      <c r="J24" s="105"/>
      <c r="K24" s="105">
        <v>20</v>
      </c>
      <c r="L24" s="105"/>
      <c r="M24" s="105"/>
      <c r="N24" s="105"/>
      <c r="O24" s="104"/>
      <c r="P24" s="106"/>
      <c r="Q24" s="104"/>
      <c r="R24" s="106">
        <v>20</v>
      </c>
      <c r="S24" s="104"/>
      <c r="T24" s="106"/>
      <c r="U24" s="104"/>
      <c r="V24" s="106"/>
      <c r="W24" s="104"/>
      <c r="X24" s="106"/>
      <c r="Y24" s="104"/>
      <c r="Z24" s="106"/>
      <c r="AA24" s="107">
        <v>2</v>
      </c>
      <c r="AB24" s="41"/>
      <c r="AC24" s="41"/>
      <c r="AD24" s="75">
        <v>2</v>
      </c>
      <c r="AE24" s="41"/>
    </row>
    <row r="25" spans="1:31" ht="16.5" customHeight="1">
      <c r="A25" s="85">
        <v>2</v>
      </c>
      <c r="B25" s="108" t="s">
        <v>55</v>
      </c>
      <c r="C25" s="109" t="s">
        <v>56</v>
      </c>
      <c r="D25" s="85">
        <v>2</v>
      </c>
      <c r="E25" s="110"/>
      <c r="F25" s="110" t="s">
        <v>57</v>
      </c>
      <c r="G25" s="111">
        <v>20</v>
      </c>
      <c r="H25" s="112"/>
      <c r="J25" s="113"/>
      <c r="K25" s="113">
        <v>20</v>
      </c>
      <c r="L25" s="113"/>
      <c r="M25" s="113"/>
      <c r="N25" s="113"/>
      <c r="O25" s="112"/>
      <c r="P25" s="114"/>
      <c r="Q25" s="112"/>
      <c r="R25" s="114"/>
      <c r="S25" s="112"/>
      <c r="T25" s="114">
        <v>20</v>
      </c>
      <c r="U25" s="112"/>
      <c r="V25" s="114"/>
      <c r="W25" s="112"/>
      <c r="X25" s="114"/>
      <c r="Y25" s="112"/>
      <c r="Z25" s="114"/>
      <c r="AA25" s="115">
        <v>2</v>
      </c>
      <c r="AB25" s="116"/>
      <c r="AC25" s="116"/>
      <c r="AD25" s="85">
        <v>2</v>
      </c>
      <c r="AE25" s="116"/>
    </row>
    <row r="26" spans="1:31" ht="16.5" customHeight="1">
      <c r="A26" s="85">
        <v>3</v>
      </c>
      <c r="B26" s="108" t="s">
        <v>58</v>
      </c>
      <c r="C26" s="109" t="s">
        <v>59</v>
      </c>
      <c r="D26" s="85">
        <v>2</v>
      </c>
      <c r="E26" s="110"/>
      <c r="F26" s="110" t="s">
        <v>39</v>
      </c>
      <c r="G26" s="111">
        <v>20</v>
      </c>
      <c r="H26" s="112"/>
      <c r="J26" s="113"/>
      <c r="K26" s="113">
        <v>20</v>
      </c>
      <c r="L26" s="113"/>
      <c r="M26" s="113"/>
      <c r="N26" s="113"/>
      <c r="O26" s="112"/>
      <c r="P26" s="114"/>
      <c r="Q26" s="112"/>
      <c r="R26" s="114"/>
      <c r="S26" s="112"/>
      <c r="T26" s="114"/>
      <c r="U26" s="112"/>
      <c r="V26" s="114">
        <v>20</v>
      </c>
      <c r="W26" s="112"/>
      <c r="X26" s="114"/>
      <c r="Y26" s="112"/>
      <c r="Z26" s="114"/>
      <c r="AA26" s="115">
        <v>2</v>
      </c>
      <c r="AB26" s="116"/>
      <c r="AC26" s="116"/>
      <c r="AD26" s="85">
        <v>2</v>
      </c>
      <c r="AE26" s="116"/>
    </row>
    <row r="27" spans="1:31" ht="16.5" customHeight="1">
      <c r="A27" s="85">
        <v>4</v>
      </c>
      <c r="B27" s="108" t="s">
        <v>60</v>
      </c>
      <c r="C27" s="109" t="s">
        <v>61</v>
      </c>
      <c r="D27" s="85">
        <v>2</v>
      </c>
      <c r="E27" s="110"/>
      <c r="F27" s="110" t="s">
        <v>62</v>
      </c>
      <c r="G27" s="111">
        <v>20</v>
      </c>
      <c r="H27" s="112"/>
      <c r="J27" s="113"/>
      <c r="K27" s="113">
        <v>20</v>
      </c>
      <c r="L27" s="113"/>
      <c r="M27" s="113"/>
      <c r="N27" s="113"/>
      <c r="O27" s="112"/>
      <c r="P27" s="114"/>
      <c r="Q27" s="112"/>
      <c r="R27" s="114"/>
      <c r="S27" s="112"/>
      <c r="T27" s="114"/>
      <c r="U27" s="112"/>
      <c r="V27" s="114"/>
      <c r="W27" s="112"/>
      <c r="X27" s="114">
        <v>20</v>
      </c>
      <c r="Y27" s="112"/>
      <c r="Z27" s="114"/>
      <c r="AA27" s="115">
        <v>2</v>
      </c>
      <c r="AB27" s="116"/>
      <c r="AC27" s="116"/>
      <c r="AD27" s="85">
        <v>2</v>
      </c>
      <c r="AE27" s="116"/>
    </row>
    <row r="28" spans="1:31" s="31" customFormat="1" ht="16.5" customHeight="1">
      <c r="A28" s="285" t="s">
        <v>17</v>
      </c>
      <c r="B28" s="285"/>
      <c r="C28" s="94"/>
      <c r="D28" s="95">
        <f>SUM(D24:D27)</f>
        <v>8</v>
      </c>
      <c r="E28" s="96"/>
      <c r="F28" s="96"/>
      <c r="G28" s="95">
        <f aca="true" t="shared" si="4" ref="G28:AE28">SUM(G24:G27)</f>
        <v>80</v>
      </c>
      <c r="H28" s="97">
        <f t="shared" si="4"/>
        <v>0</v>
      </c>
      <c r="I28" s="98"/>
      <c r="J28" s="98">
        <f t="shared" si="4"/>
        <v>0</v>
      </c>
      <c r="K28" s="98">
        <v>80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7">
        <f t="shared" si="4"/>
        <v>0</v>
      </c>
      <c r="P28" s="99">
        <f t="shared" si="4"/>
        <v>0</v>
      </c>
      <c r="Q28" s="97">
        <f t="shared" si="4"/>
        <v>0</v>
      </c>
      <c r="R28" s="99">
        <f t="shared" si="4"/>
        <v>20</v>
      </c>
      <c r="S28" s="97">
        <f t="shared" si="4"/>
        <v>0</v>
      </c>
      <c r="T28" s="99">
        <f t="shared" si="4"/>
        <v>20</v>
      </c>
      <c r="U28" s="97">
        <f t="shared" si="4"/>
        <v>0</v>
      </c>
      <c r="V28" s="99">
        <f t="shared" si="4"/>
        <v>20</v>
      </c>
      <c r="W28" s="97">
        <f t="shared" si="4"/>
        <v>0</v>
      </c>
      <c r="X28" s="99">
        <f t="shared" si="4"/>
        <v>20</v>
      </c>
      <c r="Y28" s="97">
        <f t="shared" si="4"/>
        <v>0</v>
      </c>
      <c r="Z28" s="99">
        <f t="shared" si="4"/>
        <v>0</v>
      </c>
      <c r="AA28" s="99">
        <f t="shared" si="4"/>
        <v>8</v>
      </c>
      <c r="AB28" s="99">
        <v>4</v>
      </c>
      <c r="AC28" s="99">
        <f t="shared" si="4"/>
        <v>0</v>
      </c>
      <c r="AD28" s="99">
        <f t="shared" si="4"/>
        <v>8</v>
      </c>
      <c r="AE28" s="99">
        <f t="shared" si="4"/>
        <v>0</v>
      </c>
    </row>
    <row r="29" spans="1:31" s="31" customFormat="1" ht="16.5" customHeight="1">
      <c r="A29" s="281" t="s">
        <v>63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</row>
    <row r="30" spans="1:31" ht="16.5" customHeight="1" thickTop="1">
      <c r="A30" s="75">
        <v>1</v>
      </c>
      <c r="B30" s="100" t="s">
        <v>64</v>
      </c>
      <c r="C30" s="101" t="s">
        <v>65</v>
      </c>
      <c r="D30" s="75">
        <v>1</v>
      </c>
      <c r="E30" s="102"/>
      <c r="F30" s="102" t="s">
        <v>66</v>
      </c>
      <c r="G30" s="103">
        <v>15</v>
      </c>
      <c r="H30" s="104">
        <v>15</v>
      </c>
      <c r="I30" s="105"/>
      <c r="J30" s="105"/>
      <c r="K30" s="105"/>
      <c r="L30" s="105"/>
      <c r="M30" s="105"/>
      <c r="N30" s="105"/>
      <c r="O30" s="104">
        <v>15</v>
      </c>
      <c r="P30" s="106"/>
      <c r="Q30" s="104"/>
      <c r="R30" s="106"/>
      <c r="S30" s="104"/>
      <c r="T30" s="106"/>
      <c r="U30" s="104"/>
      <c r="V30" s="106"/>
      <c r="W30" s="104"/>
      <c r="X30" s="106"/>
      <c r="Y30" s="104"/>
      <c r="Z30" s="106"/>
      <c r="AA30" s="107"/>
      <c r="AB30" s="41"/>
      <c r="AC30" s="41"/>
      <c r="AD30" s="75">
        <v>1</v>
      </c>
      <c r="AE30" s="41"/>
    </row>
    <row r="31" spans="1:31" ht="26.25" customHeight="1">
      <c r="A31" s="85">
        <v>2</v>
      </c>
      <c r="B31" s="316" t="s">
        <v>67</v>
      </c>
      <c r="C31" s="109" t="s">
        <v>68</v>
      </c>
      <c r="D31" s="85">
        <v>3</v>
      </c>
      <c r="E31" s="110" t="s">
        <v>39</v>
      </c>
      <c r="F31" s="110" t="s">
        <v>40</v>
      </c>
      <c r="G31" s="111">
        <v>45</v>
      </c>
      <c r="H31" s="112">
        <v>45</v>
      </c>
      <c r="I31" s="113"/>
      <c r="J31" s="113"/>
      <c r="K31" s="113"/>
      <c r="L31" s="113"/>
      <c r="M31" s="113"/>
      <c r="N31" s="113"/>
      <c r="O31" s="112"/>
      <c r="P31" s="114"/>
      <c r="Q31" s="112"/>
      <c r="R31" s="114"/>
      <c r="S31" s="112">
        <v>30</v>
      </c>
      <c r="T31" s="114"/>
      <c r="U31" s="112">
        <v>15</v>
      </c>
      <c r="V31" s="114"/>
      <c r="W31" s="112"/>
      <c r="X31" s="114"/>
      <c r="Y31" s="112"/>
      <c r="Z31" s="114"/>
      <c r="AA31" s="115"/>
      <c r="AB31" s="116"/>
      <c r="AC31" s="116"/>
      <c r="AD31" s="85">
        <v>3</v>
      </c>
      <c r="AE31" s="116"/>
    </row>
    <row r="32" spans="1:31" ht="24.75" customHeight="1">
      <c r="A32" s="85">
        <v>3</v>
      </c>
      <c r="B32" s="316" t="s">
        <v>69</v>
      </c>
      <c r="C32" s="109" t="s">
        <v>70</v>
      </c>
      <c r="D32" s="85">
        <v>2</v>
      </c>
      <c r="E32" s="110"/>
      <c r="F32" s="110" t="s">
        <v>36</v>
      </c>
      <c r="G32" s="111">
        <v>30</v>
      </c>
      <c r="H32" s="112">
        <v>30</v>
      </c>
      <c r="I32" s="113"/>
      <c r="J32" s="113"/>
      <c r="K32" s="113"/>
      <c r="L32" s="113"/>
      <c r="M32" s="113"/>
      <c r="N32" s="113"/>
      <c r="O32" s="112">
        <v>15</v>
      </c>
      <c r="P32" s="114"/>
      <c r="Q32" s="112">
        <v>15</v>
      </c>
      <c r="R32" s="114"/>
      <c r="S32" s="112"/>
      <c r="T32" s="114"/>
      <c r="U32" s="112"/>
      <c r="V32" s="114"/>
      <c r="W32" s="112"/>
      <c r="X32" s="114"/>
      <c r="Y32" s="112"/>
      <c r="Z32" s="114"/>
      <c r="AA32" s="115"/>
      <c r="AB32" s="116"/>
      <c r="AC32" s="116"/>
      <c r="AD32" s="85">
        <v>2</v>
      </c>
      <c r="AE32" s="116"/>
    </row>
    <row r="33" spans="1:31" ht="16.5" customHeight="1">
      <c r="A33" s="85">
        <v>4</v>
      </c>
      <c r="B33" s="108" t="s">
        <v>71</v>
      </c>
      <c r="C33" s="109" t="s">
        <v>72</v>
      </c>
      <c r="D33" s="85">
        <v>4</v>
      </c>
      <c r="E33" s="110"/>
      <c r="F33" s="110" t="s">
        <v>36</v>
      </c>
      <c r="G33" s="111">
        <v>60</v>
      </c>
      <c r="H33" s="112"/>
      <c r="I33" s="113">
        <v>60</v>
      </c>
      <c r="J33" s="113"/>
      <c r="K33" s="113"/>
      <c r="L33" s="113"/>
      <c r="M33" s="113"/>
      <c r="N33" s="113"/>
      <c r="O33" s="112"/>
      <c r="P33" s="114">
        <v>30</v>
      </c>
      <c r="Q33" s="112"/>
      <c r="R33" s="114">
        <v>30</v>
      </c>
      <c r="S33" s="112"/>
      <c r="T33" s="114"/>
      <c r="U33" s="112"/>
      <c r="V33" s="114"/>
      <c r="W33" s="112"/>
      <c r="X33" s="114"/>
      <c r="Y33" s="112"/>
      <c r="Z33" s="114"/>
      <c r="AA33" s="115"/>
      <c r="AB33" s="116"/>
      <c r="AC33" s="116"/>
      <c r="AD33" s="85">
        <v>4</v>
      </c>
      <c r="AE33" s="116"/>
    </row>
    <row r="34" spans="1:31" ht="16.5" customHeight="1">
      <c r="A34" s="85">
        <v>5</v>
      </c>
      <c r="B34" s="108" t="s">
        <v>73</v>
      </c>
      <c r="C34" s="109" t="s">
        <v>74</v>
      </c>
      <c r="D34" s="85">
        <v>1</v>
      </c>
      <c r="E34" s="110"/>
      <c r="F34" s="110" t="s">
        <v>57</v>
      </c>
      <c r="G34" s="111">
        <v>15</v>
      </c>
      <c r="H34" s="112">
        <v>15</v>
      </c>
      <c r="I34" s="113"/>
      <c r="J34" s="113"/>
      <c r="K34" s="113"/>
      <c r="L34" s="113"/>
      <c r="M34" s="113"/>
      <c r="N34" s="113"/>
      <c r="O34" s="112"/>
      <c r="P34" s="114"/>
      <c r="Q34" s="112"/>
      <c r="R34" s="114"/>
      <c r="S34" s="112">
        <v>15</v>
      </c>
      <c r="T34" s="114"/>
      <c r="U34" s="112"/>
      <c r="V34" s="114"/>
      <c r="W34" s="112"/>
      <c r="X34" s="114"/>
      <c r="Y34" s="112"/>
      <c r="Z34" s="114"/>
      <c r="AA34" s="115"/>
      <c r="AB34" s="116"/>
      <c r="AC34" s="116"/>
      <c r="AD34" s="85">
        <v>1</v>
      </c>
      <c r="AE34" s="116"/>
    </row>
    <row r="35" spans="1:31" ht="16.5" customHeight="1">
      <c r="A35" s="117">
        <v>6</v>
      </c>
      <c r="B35" s="118" t="s">
        <v>75</v>
      </c>
      <c r="C35" s="119" t="s">
        <v>76</v>
      </c>
      <c r="D35" s="117">
        <v>1</v>
      </c>
      <c r="E35" s="120"/>
      <c r="F35" s="120" t="s">
        <v>35</v>
      </c>
      <c r="G35" s="121">
        <v>15</v>
      </c>
      <c r="H35" s="122"/>
      <c r="I35" s="123">
        <v>15</v>
      </c>
      <c r="J35" s="123"/>
      <c r="K35" s="123"/>
      <c r="L35" s="123"/>
      <c r="M35" s="123"/>
      <c r="N35" s="123"/>
      <c r="O35" s="122"/>
      <c r="P35" s="124"/>
      <c r="Q35" s="122"/>
      <c r="R35" s="124">
        <v>15</v>
      </c>
      <c r="S35" s="122"/>
      <c r="T35" s="124"/>
      <c r="U35" s="122"/>
      <c r="V35" s="124"/>
      <c r="W35" s="122"/>
      <c r="X35" s="124"/>
      <c r="Y35" s="122"/>
      <c r="Z35" s="124"/>
      <c r="AA35" s="125"/>
      <c r="AB35" s="126"/>
      <c r="AC35" s="126"/>
      <c r="AD35" s="117">
        <v>1</v>
      </c>
      <c r="AE35" s="126"/>
    </row>
    <row r="36" spans="1:31" ht="16.5" customHeight="1">
      <c r="A36" s="117">
        <v>7</v>
      </c>
      <c r="B36" s="118" t="s">
        <v>77</v>
      </c>
      <c r="C36" s="119" t="s">
        <v>78</v>
      </c>
      <c r="D36" s="117">
        <v>5</v>
      </c>
      <c r="E36" s="120" t="s">
        <v>39</v>
      </c>
      <c r="F36" s="120" t="s">
        <v>40</v>
      </c>
      <c r="G36" s="121">
        <v>60</v>
      </c>
      <c r="H36" s="122"/>
      <c r="I36" s="123">
        <v>60</v>
      </c>
      <c r="J36" s="123"/>
      <c r="K36" s="123"/>
      <c r="L36" s="123"/>
      <c r="M36" s="123"/>
      <c r="N36" s="123"/>
      <c r="O36" s="122"/>
      <c r="P36" s="124"/>
      <c r="Q36" s="122"/>
      <c r="R36" s="124"/>
      <c r="S36" s="122"/>
      <c r="T36" s="124">
        <v>30</v>
      </c>
      <c r="U36" s="122"/>
      <c r="V36" s="124">
        <v>30</v>
      </c>
      <c r="W36" s="122"/>
      <c r="X36" s="124"/>
      <c r="Y36" s="122"/>
      <c r="Z36" s="124"/>
      <c r="AA36" s="125"/>
      <c r="AB36" s="126"/>
      <c r="AC36" s="126"/>
      <c r="AD36" s="117">
        <v>5</v>
      </c>
      <c r="AE36" s="126"/>
    </row>
    <row r="37" spans="1:31" s="31" customFormat="1" ht="16.5" customHeight="1">
      <c r="A37" s="282" t="s">
        <v>17</v>
      </c>
      <c r="B37" s="282"/>
      <c r="C37" s="42"/>
      <c r="D37" s="43">
        <f>SUM(D30:D36)</f>
        <v>17</v>
      </c>
      <c r="E37" s="44"/>
      <c r="F37" s="44"/>
      <c r="G37" s="43">
        <f>SUM(G30:G36)</f>
        <v>240</v>
      </c>
      <c r="H37" s="45">
        <f aca="true" t="shared" si="5" ref="H37:AD37">SUM(H30:H36)</f>
        <v>105</v>
      </c>
      <c r="I37" s="46">
        <f t="shared" si="5"/>
        <v>135</v>
      </c>
      <c r="J37" s="46">
        <f t="shared" si="5"/>
        <v>0</v>
      </c>
      <c r="K37" s="46">
        <f t="shared" si="5"/>
        <v>0</v>
      </c>
      <c r="L37" s="46">
        <f t="shared" si="5"/>
        <v>0</v>
      </c>
      <c r="M37" s="46">
        <f t="shared" si="5"/>
        <v>0</v>
      </c>
      <c r="N37" s="46">
        <f>SUM(N30:N36)</f>
        <v>0</v>
      </c>
      <c r="O37" s="45">
        <f t="shared" si="5"/>
        <v>30</v>
      </c>
      <c r="P37" s="47">
        <f t="shared" si="5"/>
        <v>30</v>
      </c>
      <c r="Q37" s="45">
        <f t="shared" si="5"/>
        <v>15</v>
      </c>
      <c r="R37" s="47">
        <f t="shared" si="5"/>
        <v>45</v>
      </c>
      <c r="S37" s="45">
        <f t="shared" si="5"/>
        <v>45</v>
      </c>
      <c r="T37" s="47">
        <f t="shared" si="5"/>
        <v>30</v>
      </c>
      <c r="U37" s="45">
        <f t="shared" si="5"/>
        <v>15</v>
      </c>
      <c r="V37" s="47">
        <f t="shared" si="5"/>
        <v>30</v>
      </c>
      <c r="W37" s="45">
        <f t="shared" si="5"/>
        <v>0</v>
      </c>
      <c r="X37" s="47">
        <f t="shared" si="5"/>
        <v>0</v>
      </c>
      <c r="Y37" s="45">
        <f t="shared" si="5"/>
        <v>0</v>
      </c>
      <c r="Z37" s="47">
        <f t="shared" si="5"/>
        <v>0</v>
      </c>
      <c r="AA37" s="47">
        <f>SUM(AA30:AA36)</f>
        <v>0</v>
      </c>
      <c r="AB37" s="47">
        <v>12</v>
      </c>
      <c r="AC37" s="47">
        <f t="shared" si="5"/>
        <v>0</v>
      </c>
      <c r="AD37" s="47">
        <f t="shared" si="5"/>
        <v>17</v>
      </c>
      <c r="AE37" s="47"/>
    </row>
    <row r="38" spans="1:31" ht="9.75" customHeight="1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</row>
    <row r="39" spans="1:31" ht="16.5" customHeight="1">
      <c r="A39" s="286" t="s">
        <v>79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</row>
    <row r="40" spans="1:31" ht="16.5" customHeight="1">
      <c r="A40" s="32">
        <v>1</v>
      </c>
      <c r="B40" s="33" t="s">
        <v>80</v>
      </c>
      <c r="C40" s="127" t="s">
        <v>81</v>
      </c>
      <c r="D40" s="32">
        <v>1</v>
      </c>
      <c r="E40" s="128"/>
      <c r="F40" s="35" t="s">
        <v>66</v>
      </c>
      <c r="G40" s="36">
        <v>15</v>
      </c>
      <c r="H40" s="129">
        <v>15</v>
      </c>
      <c r="I40" s="130"/>
      <c r="J40" s="130"/>
      <c r="K40" s="130"/>
      <c r="L40" s="130"/>
      <c r="M40" s="130"/>
      <c r="N40" s="130"/>
      <c r="O40" s="129">
        <v>15</v>
      </c>
      <c r="P40" s="131"/>
      <c r="Q40" s="129"/>
      <c r="R40" s="131"/>
      <c r="S40" s="129"/>
      <c r="T40" s="131"/>
      <c r="U40" s="129"/>
      <c r="V40" s="131"/>
      <c r="W40" s="129"/>
      <c r="X40" s="131"/>
      <c r="Y40" s="129"/>
      <c r="Z40" s="131"/>
      <c r="AA40" s="132"/>
      <c r="AB40" s="133"/>
      <c r="AC40" s="133"/>
      <c r="AD40" s="32">
        <v>1</v>
      </c>
      <c r="AE40" s="133"/>
    </row>
    <row r="41" spans="1:31" ht="16.5" customHeight="1">
      <c r="A41" s="85">
        <v>2</v>
      </c>
      <c r="B41" s="108" t="s">
        <v>82</v>
      </c>
      <c r="C41" s="134" t="s">
        <v>83</v>
      </c>
      <c r="D41" s="85">
        <v>5</v>
      </c>
      <c r="E41" s="135" t="s">
        <v>35</v>
      </c>
      <c r="F41" s="110" t="s">
        <v>35</v>
      </c>
      <c r="G41" s="111">
        <v>60</v>
      </c>
      <c r="H41" s="136">
        <v>30</v>
      </c>
      <c r="I41" s="137">
        <v>30</v>
      </c>
      <c r="J41" s="137"/>
      <c r="K41" s="137"/>
      <c r="L41" s="137"/>
      <c r="M41" s="137"/>
      <c r="N41" s="137"/>
      <c r="O41" s="136"/>
      <c r="P41" s="138"/>
      <c r="Q41" s="136">
        <v>30</v>
      </c>
      <c r="R41" s="138">
        <v>30</v>
      </c>
      <c r="S41" s="136"/>
      <c r="T41" s="138"/>
      <c r="U41" s="136"/>
      <c r="V41" s="138"/>
      <c r="W41" s="136"/>
      <c r="X41" s="138"/>
      <c r="Y41" s="136"/>
      <c r="Z41" s="138"/>
      <c r="AA41" s="139"/>
      <c r="AB41" s="140"/>
      <c r="AC41" s="140"/>
      <c r="AD41" s="85">
        <v>5</v>
      </c>
      <c r="AE41" s="140"/>
    </row>
    <row r="42" spans="1:31" ht="16.5" customHeight="1">
      <c r="A42" s="85">
        <v>3</v>
      </c>
      <c r="B42" s="108" t="s">
        <v>84</v>
      </c>
      <c r="C42" s="134" t="s">
        <v>85</v>
      </c>
      <c r="D42" s="85">
        <v>2</v>
      </c>
      <c r="E42" s="135"/>
      <c r="F42" s="110" t="s">
        <v>57</v>
      </c>
      <c r="G42" s="111">
        <v>30</v>
      </c>
      <c r="H42" s="136">
        <v>15</v>
      </c>
      <c r="I42" s="137">
        <v>15</v>
      </c>
      <c r="J42" s="137"/>
      <c r="K42" s="137"/>
      <c r="L42" s="137"/>
      <c r="M42" s="137"/>
      <c r="N42" s="137"/>
      <c r="O42" s="136"/>
      <c r="P42" s="138"/>
      <c r="Q42" s="136"/>
      <c r="R42" s="138"/>
      <c r="S42" s="136">
        <v>15</v>
      </c>
      <c r="T42" s="138">
        <v>15</v>
      </c>
      <c r="U42" s="136"/>
      <c r="V42" s="138"/>
      <c r="W42" s="136"/>
      <c r="X42" s="138"/>
      <c r="Y42" s="136"/>
      <c r="Z42" s="138"/>
      <c r="AA42" s="139"/>
      <c r="AB42" s="140"/>
      <c r="AC42" s="140"/>
      <c r="AD42" s="85">
        <v>2</v>
      </c>
      <c r="AE42" s="140"/>
    </row>
    <row r="43" spans="1:31" ht="16.5" customHeight="1">
      <c r="A43" s="85">
        <v>4</v>
      </c>
      <c r="B43" s="108" t="s">
        <v>86</v>
      </c>
      <c r="C43" s="134" t="s">
        <v>87</v>
      </c>
      <c r="D43" s="85">
        <v>2</v>
      </c>
      <c r="E43" s="135"/>
      <c r="F43" s="110" t="s">
        <v>39</v>
      </c>
      <c r="G43" s="111">
        <v>30</v>
      </c>
      <c r="H43" s="136">
        <v>30</v>
      </c>
      <c r="I43" s="137"/>
      <c r="J43" s="137"/>
      <c r="K43" s="137"/>
      <c r="L43" s="137"/>
      <c r="M43" s="137"/>
      <c r="N43" s="137"/>
      <c r="O43" s="136"/>
      <c r="P43" s="138"/>
      <c r="Q43" s="136"/>
      <c r="R43" s="138"/>
      <c r="S43" s="136"/>
      <c r="T43" s="138"/>
      <c r="U43" s="136">
        <v>30</v>
      </c>
      <c r="V43" s="138"/>
      <c r="W43" s="136"/>
      <c r="X43" s="138"/>
      <c r="Y43" s="136"/>
      <c r="Z43" s="138"/>
      <c r="AA43" s="139"/>
      <c r="AB43" s="140"/>
      <c r="AC43" s="140"/>
      <c r="AD43" s="85">
        <v>2</v>
      </c>
      <c r="AE43" s="140"/>
    </row>
    <row r="44" spans="1:31" s="31" customFormat="1" ht="16.5" customHeight="1">
      <c r="A44" s="287" t="s">
        <v>17</v>
      </c>
      <c r="B44" s="287"/>
      <c r="C44" s="42"/>
      <c r="D44" s="43">
        <f>SUM(D40:D43)</f>
        <v>10</v>
      </c>
      <c r="E44" s="44"/>
      <c r="F44" s="44"/>
      <c r="G44" s="43">
        <f aca="true" t="shared" si="6" ref="G44:AE44">SUM(G40:G43)</f>
        <v>135</v>
      </c>
      <c r="H44" s="45">
        <f t="shared" si="6"/>
        <v>90</v>
      </c>
      <c r="I44" s="46">
        <f t="shared" si="6"/>
        <v>45</v>
      </c>
      <c r="J44" s="46">
        <f t="shared" si="6"/>
        <v>0</v>
      </c>
      <c r="K44" s="46">
        <f t="shared" si="6"/>
        <v>0</v>
      </c>
      <c r="L44" s="46">
        <f t="shared" si="6"/>
        <v>0</v>
      </c>
      <c r="M44" s="46">
        <f t="shared" si="6"/>
        <v>0</v>
      </c>
      <c r="N44" s="46">
        <f t="shared" si="6"/>
        <v>0</v>
      </c>
      <c r="O44" s="45">
        <f t="shared" si="6"/>
        <v>15</v>
      </c>
      <c r="P44" s="47">
        <f t="shared" si="6"/>
        <v>0</v>
      </c>
      <c r="Q44" s="45">
        <f t="shared" si="6"/>
        <v>30</v>
      </c>
      <c r="R44" s="47">
        <f t="shared" si="6"/>
        <v>30</v>
      </c>
      <c r="S44" s="45">
        <f t="shared" si="6"/>
        <v>15</v>
      </c>
      <c r="T44" s="47">
        <f t="shared" si="6"/>
        <v>15</v>
      </c>
      <c r="U44" s="45">
        <f t="shared" si="6"/>
        <v>30</v>
      </c>
      <c r="V44" s="47">
        <f t="shared" si="6"/>
        <v>0</v>
      </c>
      <c r="W44" s="45">
        <f t="shared" si="6"/>
        <v>0</v>
      </c>
      <c r="X44" s="47">
        <f t="shared" si="6"/>
        <v>0</v>
      </c>
      <c r="Y44" s="45">
        <f t="shared" si="6"/>
        <v>0</v>
      </c>
      <c r="Z44" s="47">
        <f t="shared" si="6"/>
        <v>0</v>
      </c>
      <c r="AA44" s="47">
        <f t="shared" si="6"/>
        <v>0</v>
      </c>
      <c r="AB44" s="47">
        <v>5.5</v>
      </c>
      <c r="AC44" s="47">
        <f t="shared" si="6"/>
        <v>0</v>
      </c>
      <c r="AD44" s="47">
        <f t="shared" si="6"/>
        <v>10</v>
      </c>
      <c r="AE44" s="47">
        <f t="shared" si="6"/>
        <v>0</v>
      </c>
    </row>
    <row r="45" spans="1:31" ht="16.5" customHeight="1">
      <c r="A45" s="281" t="s">
        <v>88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</row>
    <row r="46" spans="1:31" ht="16.5" customHeight="1">
      <c r="A46" s="32">
        <v>1</v>
      </c>
      <c r="B46" s="48" t="s">
        <v>89</v>
      </c>
      <c r="C46" s="141" t="s">
        <v>90</v>
      </c>
      <c r="D46" s="142">
        <v>1</v>
      </c>
      <c r="E46" s="143"/>
      <c r="F46" s="144" t="s">
        <v>35</v>
      </c>
      <c r="G46" s="145">
        <v>15</v>
      </c>
      <c r="H46" s="146">
        <v>15</v>
      </c>
      <c r="I46" s="147"/>
      <c r="J46" s="147"/>
      <c r="K46" s="147"/>
      <c r="L46" s="147"/>
      <c r="M46" s="147"/>
      <c r="N46" s="148"/>
      <c r="O46" s="149"/>
      <c r="P46" s="150"/>
      <c r="Q46" s="151">
        <v>15</v>
      </c>
      <c r="R46" s="146"/>
      <c r="S46" s="150"/>
      <c r="T46" s="152"/>
      <c r="U46" s="149"/>
      <c r="V46" s="150"/>
      <c r="W46" s="151"/>
      <c r="X46" s="146"/>
      <c r="Y46" s="150"/>
      <c r="Z46" s="152"/>
      <c r="AA46" s="149"/>
      <c r="AB46" s="150"/>
      <c r="AC46" s="151"/>
      <c r="AD46" s="142">
        <v>1</v>
      </c>
      <c r="AE46" s="148"/>
    </row>
    <row r="47" spans="1:31" ht="16.5" customHeight="1">
      <c r="A47" s="85">
        <v>2</v>
      </c>
      <c r="B47" s="153" t="s">
        <v>91</v>
      </c>
      <c r="C47" s="154" t="s">
        <v>92</v>
      </c>
      <c r="D47" s="155">
        <v>3</v>
      </c>
      <c r="E47" s="156" t="s">
        <v>66</v>
      </c>
      <c r="F47" s="157" t="s">
        <v>66</v>
      </c>
      <c r="G47" s="158">
        <v>40</v>
      </c>
      <c r="H47" s="159">
        <v>15</v>
      </c>
      <c r="I47" s="160">
        <v>25</v>
      </c>
      <c r="J47" s="160"/>
      <c r="K47" s="160"/>
      <c r="L47" s="160"/>
      <c r="M47" s="160"/>
      <c r="N47" s="161"/>
      <c r="O47" s="162">
        <v>15</v>
      </c>
      <c r="P47" s="163">
        <v>25</v>
      </c>
      <c r="Q47" s="164"/>
      <c r="R47" s="159"/>
      <c r="S47" s="163"/>
      <c r="T47" s="165"/>
      <c r="U47" s="162"/>
      <c r="V47" s="163"/>
      <c r="W47" s="164"/>
      <c r="X47" s="159"/>
      <c r="Y47" s="163"/>
      <c r="Z47" s="165"/>
      <c r="AA47" s="162"/>
      <c r="AB47" s="163"/>
      <c r="AC47" s="164"/>
      <c r="AD47" s="155">
        <v>3</v>
      </c>
      <c r="AE47" s="161"/>
    </row>
    <row r="48" spans="1:31" ht="16.5" customHeight="1">
      <c r="A48" s="85">
        <v>3</v>
      </c>
      <c r="B48" s="153" t="s">
        <v>93</v>
      </c>
      <c r="C48" s="154" t="s">
        <v>94</v>
      </c>
      <c r="D48" s="155">
        <v>2</v>
      </c>
      <c r="E48" s="156"/>
      <c r="F48" s="157" t="s">
        <v>57</v>
      </c>
      <c r="G48" s="158">
        <v>30</v>
      </c>
      <c r="H48" s="159">
        <v>15</v>
      </c>
      <c r="I48" s="160">
        <v>15</v>
      </c>
      <c r="J48" s="160"/>
      <c r="K48" s="160"/>
      <c r="L48" s="160"/>
      <c r="M48" s="160"/>
      <c r="N48" s="161"/>
      <c r="O48" s="162"/>
      <c r="P48" s="163"/>
      <c r="Q48" s="164"/>
      <c r="R48" s="159"/>
      <c r="S48" s="163">
        <v>15</v>
      </c>
      <c r="T48" s="165">
        <v>15</v>
      </c>
      <c r="U48" s="162"/>
      <c r="V48" s="163"/>
      <c r="W48" s="164"/>
      <c r="X48" s="159"/>
      <c r="Y48" s="163"/>
      <c r="Z48" s="165"/>
      <c r="AA48" s="162"/>
      <c r="AB48" s="163"/>
      <c r="AC48" s="164"/>
      <c r="AD48" s="155">
        <v>2</v>
      </c>
      <c r="AE48" s="161"/>
    </row>
    <row r="49" spans="1:31" ht="16.5" customHeight="1">
      <c r="A49" s="85">
        <v>4</v>
      </c>
      <c r="B49" s="153" t="s">
        <v>95</v>
      </c>
      <c r="C49" s="154" t="s">
        <v>96</v>
      </c>
      <c r="D49" s="155">
        <v>2</v>
      </c>
      <c r="E49" s="156"/>
      <c r="F49" s="157" t="s">
        <v>57</v>
      </c>
      <c r="G49" s="158">
        <v>30</v>
      </c>
      <c r="H49" s="159">
        <v>30</v>
      </c>
      <c r="I49" s="160"/>
      <c r="J49" s="160"/>
      <c r="K49" s="160"/>
      <c r="L49" s="160"/>
      <c r="M49" s="160"/>
      <c r="N49" s="161"/>
      <c r="O49" s="162"/>
      <c r="P49" s="163"/>
      <c r="Q49" s="164"/>
      <c r="R49" s="159"/>
      <c r="S49" s="163">
        <v>30</v>
      </c>
      <c r="T49" s="165"/>
      <c r="U49" s="162"/>
      <c r="V49" s="163"/>
      <c r="W49" s="164"/>
      <c r="X49" s="159"/>
      <c r="Y49" s="163"/>
      <c r="Z49" s="165"/>
      <c r="AA49" s="162"/>
      <c r="AB49" s="163"/>
      <c r="AC49" s="164"/>
      <c r="AD49" s="155">
        <v>2</v>
      </c>
      <c r="AE49" s="161"/>
    </row>
    <row r="50" spans="1:31" ht="16.5" customHeight="1">
      <c r="A50" s="166"/>
      <c r="B50" s="167"/>
      <c r="C50" s="109"/>
      <c r="D50" s="85"/>
      <c r="E50" s="110"/>
      <c r="F50" s="110"/>
      <c r="G50" s="111">
        <f>SUM(H50:N50)</f>
        <v>0</v>
      </c>
      <c r="H50" s="112"/>
      <c r="I50" s="113"/>
      <c r="J50" s="113"/>
      <c r="K50" s="113"/>
      <c r="L50" s="113"/>
      <c r="M50" s="113"/>
      <c r="N50" s="113"/>
      <c r="O50" s="112"/>
      <c r="P50" s="114"/>
      <c r="Q50" s="112"/>
      <c r="R50" s="114"/>
      <c r="S50" s="112"/>
      <c r="T50" s="114"/>
      <c r="U50" s="112"/>
      <c r="V50" s="114"/>
      <c r="W50" s="112"/>
      <c r="X50" s="114"/>
      <c r="Y50" s="112"/>
      <c r="Z50" s="114"/>
      <c r="AA50" s="125"/>
      <c r="AB50" s="126"/>
      <c r="AC50" s="126"/>
      <c r="AD50" s="126"/>
      <c r="AE50" s="126"/>
    </row>
    <row r="51" spans="1:31" s="31" customFormat="1" ht="15.75" customHeight="1" thickBot="1" thickTop="1">
      <c r="A51" s="287" t="s">
        <v>17</v>
      </c>
      <c r="B51" s="287"/>
      <c r="C51" s="42"/>
      <c r="D51" s="43">
        <f>SUM(D46:D50)</f>
        <v>8</v>
      </c>
      <c r="E51" s="44"/>
      <c r="F51" s="44"/>
      <c r="G51" s="43">
        <v>115</v>
      </c>
      <c r="H51" s="45">
        <f aca="true" t="shared" si="7" ref="H51:AD51">SUM(H46:H50)</f>
        <v>75</v>
      </c>
      <c r="I51" s="46">
        <f t="shared" si="7"/>
        <v>40</v>
      </c>
      <c r="J51" s="46"/>
      <c r="K51" s="46">
        <f t="shared" si="7"/>
        <v>0</v>
      </c>
      <c r="L51" s="46">
        <f t="shared" si="7"/>
        <v>0</v>
      </c>
      <c r="M51" s="46">
        <f t="shared" si="7"/>
        <v>0</v>
      </c>
      <c r="N51" s="46">
        <f t="shared" si="7"/>
        <v>0</v>
      </c>
      <c r="O51" s="45">
        <f t="shared" si="7"/>
        <v>15</v>
      </c>
      <c r="P51" s="47">
        <f t="shared" si="7"/>
        <v>25</v>
      </c>
      <c r="Q51" s="45">
        <f t="shared" si="7"/>
        <v>15</v>
      </c>
      <c r="R51" s="47">
        <f t="shared" si="7"/>
        <v>0</v>
      </c>
      <c r="S51" s="45">
        <f t="shared" si="7"/>
        <v>45</v>
      </c>
      <c r="T51" s="47">
        <f t="shared" si="7"/>
        <v>15</v>
      </c>
      <c r="U51" s="45">
        <f t="shared" si="7"/>
        <v>0</v>
      </c>
      <c r="V51" s="47">
        <f t="shared" si="7"/>
        <v>0</v>
      </c>
      <c r="W51" s="45">
        <f t="shared" si="7"/>
        <v>0</v>
      </c>
      <c r="X51" s="47"/>
      <c r="Y51" s="45">
        <f t="shared" si="7"/>
        <v>0</v>
      </c>
      <c r="Z51" s="47"/>
      <c r="AA51" s="47"/>
      <c r="AB51" s="47">
        <v>5.5</v>
      </c>
      <c r="AC51" s="47">
        <f t="shared" si="7"/>
        <v>0</v>
      </c>
      <c r="AD51" s="47">
        <f t="shared" si="7"/>
        <v>8</v>
      </c>
      <c r="AE51" s="47"/>
    </row>
    <row r="52" spans="1:31" ht="16.5" customHeight="1" hidden="1" thickTop="1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</row>
    <row r="53" spans="1:31" ht="16.5" customHeight="1" thickBot="1" thickTop="1">
      <c r="A53" s="288" t="s">
        <v>97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</row>
    <row r="54" spans="1:31" ht="16.5" customHeight="1">
      <c r="A54" s="75">
        <v>1</v>
      </c>
      <c r="B54" s="100" t="s">
        <v>98</v>
      </c>
      <c r="C54" s="169" t="s">
        <v>99</v>
      </c>
      <c r="D54" s="75">
        <v>2</v>
      </c>
      <c r="E54" s="170"/>
      <c r="F54" s="102" t="s">
        <v>43</v>
      </c>
      <c r="G54" s="103">
        <v>30</v>
      </c>
      <c r="H54" s="171"/>
      <c r="I54" s="172"/>
      <c r="J54" s="172">
        <v>30</v>
      </c>
      <c r="K54" s="172"/>
      <c r="L54" s="172"/>
      <c r="M54" s="172"/>
      <c r="N54" s="172"/>
      <c r="O54" s="171"/>
      <c r="P54" s="173"/>
      <c r="Q54" s="171"/>
      <c r="R54" s="173"/>
      <c r="S54" s="171"/>
      <c r="T54" s="173"/>
      <c r="U54" s="171"/>
      <c r="V54" s="173"/>
      <c r="W54" s="171"/>
      <c r="X54" s="173"/>
      <c r="Y54" s="171"/>
      <c r="Z54" s="173">
        <v>30</v>
      </c>
      <c r="AA54" s="174">
        <v>2</v>
      </c>
      <c r="AB54" s="133"/>
      <c r="AC54" s="133"/>
      <c r="AD54" s="75">
        <v>2</v>
      </c>
      <c r="AE54" s="133"/>
    </row>
    <row r="55" spans="1:31" ht="16.5" customHeight="1">
      <c r="A55" s="85">
        <v>2</v>
      </c>
      <c r="B55" s="108" t="s">
        <v>100</v>
      </c>
      <c r="C55" s="134" t="s">
        <v>101</v>
      </c>
      <c r="D55" s="85">
        <v>3</v>
      </c>
      <c r="E55" s="135"/>
      <c r="F55" s="110" t="s">
        <v>62</v>
      </c>
      <c r="G55" s="111">
        <v>30</v>
      </c>
      <c r="H55" s="136"/>
      <c r="I55" s="137"/>
      <c r="J55" s="137">
        <v>30</v>
      </c>
      <c r="K55" s="137"/>
      <c r="L55" s="137"/>
      <c r="M55" s="137"/>
      <c r="N55" s="137"/>
      <c r="O55" s="136"/>
      <c r="P55" s="138"/>
      <c r="Q55" s="136"/>
      <c r="R55" s="138"/>
      <c r="S55" s="136"/>
      <c r="T55" s="138"/>
      <c r="U55" s="136"/>
      <c r="V55" s="138"/>
      <c r="W55" s="136"/>
      <c r="X55" s="138"/>
      <c r="Y55" s="136">
        <v>30</v>
      </c>
      <c r="Z55" s="138"/>
      <c r="AA55" s="175">
        <v>3</v>
      </c>
      <c r="AB55" s="140"/>
      <c r="AC55" s="140"/>
      <c r="AD55" s="85">
        <v>3</v>
      </c>
      <c r="AE55" s="140"/>
    </row>
    <row r="56" spans="1:31" ht="16.5" customHeight="1">
      <c r="A56" s="85">
        <v>3</v>
      </c>
      <c r="B56" s="108" t="s">
        <v>102</v>
      </c>
      <c r="C56" s="134" t="s">
        <v>103</v>
      </c>
      <c r="D56" s="85">
        <v>2</v>
      </c>
      <c r="E56" s="135"/>
      <c r="F56" s="110" t="s">
        <v>62</v>
      </c>
      <c r="G56" s="111">
        <v>30</v>
      </c>
      <c r="H56" s="136"/>
      <c r="I56" s="137"/>
      <c r="J56" s="137">
        <v>30</v>
      </c>
      <c r="K56" s="137"/>
      <c r="L56" s="137"/>
      <c r="M56" s="137"/>
      <c r="N56" s="137"/>
      <c r="O56" s="136"/>
      <c r="P56" s="138"/>
      <c r="Q56" s="136"/>
      <c r="R56" s="138"/>
      <c r="S56" s="136"/>
      <c r="T56" s="138"/>
      <c r="U56" s="136"/>
      <c r="V56" s="138"/>
      <c r="W56" s="136"/>
      <c r="X56" s="138"/>
      <c r="Y56" s="136">
        <v>30</v>
      </c>
      <c r="Z56" s="138"/>
      <c r="AA56" s="175">
        <v>2</v>
      </c>
      <c r="AB56" s="140"/>
      <c r="AC56" s="140"/>
      <c r="AD56" s="85">
        <v>2</v>
      </c>
      <c r="AE56" s="140"/>
    </row>
    <row r="57" spans="1:31" ht="16.5" customHeight="1">
      <c r="A57" s="85">
        <v>4</v>
      </c>
      <c r="B57" s="108" t="s">
        <v>104</v>
      </c>
      <c r="C57" s="134" t="s">
        <v>105</v>
      </c>
      <c r="D57" s="85">
        <v>2</v>
      </c>
      <c r="E57" s="135"/>
      <c r="F57" s="110" t="s">
        <v>43</v>
      </c>
      <c r="G57" s="111">
        <v>30</v>
      </c>
      <c r="H57" s="136"/>
      <c r="I57" s="137"/>
      <c r="J57" s="137">
        <v>30</v>
      </c>
      <c r="K57" s="137"/>
      <c r="L57" s="137"/>
      <c r="M57" s="137"/>
      <c r="N57" s="137"/>
      <c r="O57" s="136"/>
      <c r="P57" s="138"/>
      <c r="Q57" s="136"/>
      <c r="R57" s="138"/>
      <c r="S57" s="136"/>
      <c r="T57" s="138"/>
      <c r="U57" s="136"/>
      <c r="V57" s="138"/>
      <c r="W57" s="136"/>
      <c r="X57" s="138"/>
      <c r="Y57" s="136"/>
      <c r="Z57" s="138">
        <v>30</v>
      </c>
      <c r="AA57" s="175">
        <v>2</v>
      </c>
      <c r="AB57" s="140"/>
      <c r="AC57" s="140"/>
      <c r="AD57" s="85">
        <v>2</v>
      </c>
      <c r="AE57" s="140"/>
    </row>
    <row r="58" spans="1:31" ht="16.5" customHeight="1">
      <c r="A58" s="85">
        <v>5</v>
      </c>
      <c r="B58" s="108" t="s">
        <v>106</v>
      </c>
      <c r="C58" s="134" t="s">
        <v>107</v>
      </c>
      <c r="D58" s="85">
        <v>2</v>
      </c>
      <c r="E58" s="135"/>
      <c r="F58" s="110" t="s">
        <v>43</v>
      </c>
      <c r="G58" s="111">
        <v>30</v>
      </c>
      <c r="H58" s="136"/>
      <c r="I58" s="137"/>
      <c r="J58" s="137">
        <v>30</v>
      </c>
      <c r="K58" s="137"/>
      <c r="L58" s="137"/>
      <c r="M58" s="137"/>
      <c r="N58" s="137"/>
      <c r="O58" s="136"/>
      <c r="P58" s="138"/>
      <c r="Q58" s="136"/>
      <c r="R58" s="138"/>
      <c r="S58" s="136"/>
      <c r="T58" s="138"/>
      <c r="U58" s="136"/>
      <c r="V58" s="138"/>
      <c r="W58" s="136"/>
      <c r="X58" s="138"/>
      <c r="Y58" s="136"/>
      <c r="Z58" s="138">
        <v>30</v>
      </c>
      <c r="AA58" s="175">
        <v>2</v>
      </c>
      <c r="AB58" s="140"/>
      <c r="AC58" s="140"/>
      <c r="AD58" s="85">
        <v>2</v>
      </c>
      <c r="AE58" s="140"/>
    </row>
    <row r="59" spans="1:31" ht="16.5" customHeight="1">
      <c r="A59" s="166"/>
      <c r="B59" s="108"/>
      <c r="C59" s="134"/>
      <c r="D59" s="140"/>
      <c r="E59" s="135"/>
      <c r="F59" s="110"/>
      <c r="G59" s="111"/>
      <c r="H59" s="136"/>
      <c r="I59" s="137"/>
      <c r="J59" s="137"/>
      <c r="K59" s="137"/>
      <c r="L59" s="137"/>
      <c r="M59" s="137"/>
      <c r="N59" s="137"/>
      <c r="O59" s="136"/>
      <c r="P59" s="138"/>
      <c r="Q59" s="136"/>
      <c r="R59" s="138"/>
      <c r="S59" s="136"/>
      <c r="T59" s="138"/>
      <c r="U59" s="136"/>
      <c r="V59" s="138"/>
      <c r="W59" s="136"/>
      <c r="X59" s="138"/>
      <c r="Y59" s="136"/>
      <c r="Z59" s="138"/>
      <c r="AA59" s="176"/>
      <c r="AB59" s="177"/>
      <c r="AC59" s="177"/>
      <c r="AD59" s="177"/>
      <c r="AE59" s="177"/>
    </row>
    <row r="60" spans="1:31" s="31" customFormat="1" ht="16.5" customHeight="1">
      <c r="A60" s="287" t="s">
        <v>17</v>
      </c>
      <c r="B60" s="287"/>
      <c r="C60" s="42"/>
      <c r="D60" s="43">
        <f>SUM(D54:D59)</f>
        <v>11</v>
      </c>
      <c r="E60" s="44"/>
      <c r="F60" s="44"/>
      <c r="G60" s="43">
        <f>SUM(G54:G59)</f>
        <v>150</v>
      </c>
      <c r="H60" s="45">
        <f aca="true" t="shared" si="8" ref="H60:AE60">SUM(H54:H59)</f>
        <v>0</v>
      </c>
      <c r="I60" s="46">
        <f t="shared" si="8"/>
        <v>0</v>
      </c>
      <c r="J60" s="46">
        <f t="shared" si="8"/>
        <v>150</v>
      </c>
      <c r="K60" s="46">
        <f t="shared" si="8"/>
        <v>0</v>
      </c>
      <c r="L60" s="46">
        <f t="shared" si="8"/>
        <v>0</v>
      </c>
      <c r="M60" s="46">
        <f t="shared" si="8"/>
        <v>0</v>
      </c>
      <c r="N60" s="46">
        <f t="shared" si="8"/>
        <v>0</v>
      </c>
      <c r="O60" s="45">
        <f t="shared" si="8"/>
        <v>0</v>
      </c>
      <c r="P60" s="47">
        <f t="shared" si="8"/>
        <v>0</v>
      </c>
      <c r="Q60" s="45">
        <f t="shared" si="8"/>
        <v>0</v>
      </c>
      <c r="R60" s="47">
        <f t="shared" si="8"/>
        <v>0</v>
      </c>
      <c r="S60" s="45">
        <f t="shared" si="8"/>
        <v>0</v>
      </c>
      <c r="T60" s="47">
        <f t="shared" si="8"/>
        <v>0</v>
      </c>
      <c r="U60" s="45">
        <f t="shared" si="8"/>
        <v>0</v>
      </c>
      <c r="V60" s="47">
        <f t="shared" si="8"/>
        <v>0</v>
      </c>
      <c r="W60" s="45">
        <f t="shared" si="8"/>
        <v>0</v>
      </c>
      <c r="X60" s="47">
        <f t="shared" si="8"/>
        <v>0</v>
      </c>
      <c r="Y60" s="45">
        <f t="shared" si="8"/>
        <v>60</v>
      </c>
      <c r="Z60" s="47">
        <f t="shared" si="8"/>
        <v>90</v>
      </c>
      <c r="AA60" s="47">
        <f t="shared" si="8"/>
        <v>11</v>
      </c>
      <c r="AB60" s="47">
        <v>6.5</v>
      </c>
      <c r="AC60" s="47">
        <f t="shared" si="8"/>
        <v>0</v>
      </c>
      <c r="AD60" s="47">
        <f t="shared" si="8"/>
        <v>11</v>
      </c>
      <c r="AE60" s="47">
        <f t="shared" si="8"/>
        <v>0</v>
      </c>
    </row>
    <row r="61" spans="1:31" ht="16.5" customHeight="1">
      <c r="A61" s="281" t="s">
        <v>108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</row>
    <row r="62" spans="1:31" ht="16.5" customHeight="1">
      <c r="A62" s="75">
        <v>1</v>
      </c>
      <c r="B62" s="48" t="s">
        <v>109</v>
      </c>
      <c r="C62" s="141" t="s">
        <v>110</v>
      </c>
      <c r="D62" s="178">
        <v>2</v>
      </c>
      <c r="E62" s="143"/>
      <c r="F62" s="144" t="s">
        <v>43</v>
      </c>
      <c r="G62" s="145">
        <v>30</v>
      </c>
      <c r="H62" s="146"/>
      <c r="I62" s="147"/>
      <c r="J62" s="147">
        <v>30</v>
      </c>
      <c r="K62" s="147"/>
      <c r="L62" s="147"/>
      <c r="M62" s="147"/>
      <c r="N62" s="148"/>
      <c r="O62" s="149"/>
      <c r="P62" s="150"/>
      <c r="Q62" s="151"/>
      <c r="R62" s="146"/>
      <c r="S62" s="150"/>
      <c r="T62" s="152"/>
      <c r="U62" s="149"/>
      <c r="V62" s="150"/>
      <c r="W62" s="151"/>
      <c r="X62" s="146"/>
      <c r="Y62" s="150"/>
      <c r="Z62" s="179">
        <v>30</v>
      </c>
      <c r="AA62" s="180">
        <v>2</v>
      </c>
      <c r="AB62" s="150"/>
      <c r="AC62" s="151"/>
      <c r="AD62" s="146"/>
      <c r="AE62" s="148"/>
    </row>
    <row r="63" spans="1:31" ht="16.5" customHeight="1" thickBot="1">
      <c r="A63" s="117">
        <v>2</v>
      </c>
      <c r="B63" s="153" t="s">
        <v>111</v>
      </c>
      <c r="C63" s="154" t="s">
        <v>112</v>
      </c>
      <c r="D63" s="181">
        <v>3</v>
      </c>
      <c r="E63" s="156"/>
      <c r="F63" s="157" t="s">
        <v>62</v>
      </c>
      <c r="G63" s="158">
        <v>30</v>
      </c>
      <c r="H63" s="159"/>
      <c r="I63" s="160"/>
      <c r="J63" s="160">
        <v>30</v>
      </c>
      <c r="K63" s="160"/>
      <c r="L63" s="160"/>
      <c r="M63" s="160"/>
      <c r="N63" s="161"/>
      <c r="O63" s="162"/>
      <c r="P63" s="163"/>
      <c r="Q63" s="164"/>
      <c r="R63" s="159"/>
      <c r="S63" s="163"/>
      <c r="T63" s="165"/>
      <c r="U63" s="162"/>
      <c r="V63" s="163"/>
      <c r="W63" s="164"/>
      <c r="X63" s="159"/>
      <c r="Y63" s="163">
        <v>30</v>
      </c>
      <c r="Z63" s="182"/>
      <c r="AA63" s="183">
        <v>3</v>
      </c>
      <c r="AB63" s="163"/>
      <c r="AC63" s="164"/>
      <c r="AD63" s="159"/>
      <c r="AE63" s="161"/>
    </row>
    <row r="64" spans="1:31" ht="16.5" customHeight="1" thickBot="1" thickTop="1">
      <c r="A64" s="10">
        <v>3</v>
      </c>
      <c r="B64" s="303" t="s">
        <v>113</v>
      </c>
      <c r="C64" s="304" t="s">
        <v>114</v>
      </c>
      <c r="D64" s="305">
        <v>2</v>
      </c>
      <c r="E64" s="306"/>
      <c r="F64" s="307" t="s">
        <v>62</v>
      </c>
      <c r="G64" s="308">
        <v>30</v>
      </c>
      <c r="H64" s="309"/>
      <c r="I64" s="309"/>
      <c r="J64" s="309">
        <v>30</v>
      </c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>
        <v>30</v>
      </c>
      <c r="Z64" s="310"/>
      <c r="AA64" s="311">
        <v>2</v>
      </c>
      <c r="AB64" s="309"/>
      <c r="AC64" s="309"/>
      <c r="AD64" s="309"/>
      <c r="AE64" s="309"/>
    </row>
    <row r="65" spans="1:31" ht="16.5" customHeight="1" thickBot="1" thickTop="1">
      <c r="A65" s="10">
        <v>4</v>
      </c>
      <c r="B65" s="303" t="s">
        <v>115</v>
      </c>
      <c r="C65" s="304" t="s">
        <v>116</v>
      </c>
      <c r="D65" s="305">
        <v>2</v>
      </c>
      <c r="E65" s="306"/>
      <c r="F65" s="307" t="s">
        <v>43</v>
      </c>
      <c r="G65" s="308">
        <v>30</v>
      </c>
      <c r="H65" s="309"/>
      <c r="I65" s="309"/>
      <c r="J65" s="309">
        <v>30</v>
      </c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11">
        <v>30</v>
      </c>
      <c r="AA65" s="311">
        <v>2</v>
      </c>
      <c r="AB65" s="309"/>
      <c r="AC65" s="309"/>
      <c r="AD65" s="309"/>
      <c r="AE65" s="309"/>
    </row>
    <row r="66" spans="1:31" ht="16.5" customHeight="1" thickBot="1" thickTop="1">
      <c r="A66" s="10">
        <v>5</v>
      </c>
      <c r="B66" s="303" t="s">
        <v>117</v>
      </c>
      <c r="C66" s="304" t="s">
        <v>118</v>
      </c>
      <c r="D66" s="305">
        <v>2</v>
      </c>
      <c r="E66" s="306"/>
      <c r="F66" s="307" t="s">
        <v>43</v>
      </c>
      <c r="G66" s="308">
        <v>30</v>
      </c>
      <c r="H66" s="309"/>
      <c r="I66" s="309"/>
      <c r="J66" s="309">
        <v>30</v>
      </c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11">
        <v>30</v>
      </c>
      <c r="AA66" s="311">
        <v>2</v>
      </c>
      <c r="AB66" s="309"/>
      <c r="AC66" s="309"/>
      <c r="AD66" s="309"/>
      <c r="AE66" s="309"/>
    </row>
    <row r="67" spans="1:31" s="31" customFormat="1" ht="16.5" customHeight="1" thickBot="1" thickTop="1">
      <c r="A67" s="312" t="s">
        <v>17</v>
      </c>
      <c r="B67" s="312"/>
      <c r="C67" s="313"/>
      <c r="D67" s="314"/>
      <c r="E67" s="314"/>
      <c r="F67" s="314"/>
      <c r="G67" s="315"/>
      <c r="H67" s="314">
        <f aca="true" t="shared" si="9" ref="H67:W67">SUM(H62:H66)</f>
        <v>0</v>
      </c>
      <c r="I67" s="314">
        <f t="shared" si="9"/>
        <v>0</v>
      </c>
      <c r="J67" s="315"/>
      <c r="K67" s="314">
        <f t="shared" si="9"/>
        <v>0</v>
      </c>
      <c r="L67" s="314">
        <f t="shared" si="9"/>
        <v>0</v>
      </c>
      <c r="M67" s="314">
        <f t="shared" si="9"/>
        <v>0</v>
      </c>
      <c r="N67" s="315"/>
      <c r="O67" s="314">
        <f t="shared" si="9"/>
        <v>0</v>
      </c>
      <c r="P67" s="314">
        <f t="shared" si="9"/>
        <v>0</v>
      </c>
      <c r="Q67" s="314">
        <f t="shared" si="9"/>
        <v>0</v>
      </c>
      <c r="R67" s="314">
        <f t="shared" si="9"/>
        <v>0</v>
      </c>
      <c r="S67" s="314">
        <f t="shared" si="9"/>
        <v>0</v>
      </c>
      <c r="T67" s="314">
        <f t="shared" si="9"/>
        <v>0</v>
      </c>
      <c r="U67" s="314">
        <f t="shared" si="9"/>
        <v>0</v>
      </c>
      <c r="V67" s="314">
        <f t="shared" si="9"/>
        <v>0</v>
      </c>
      <c r="W67" s="314">
        <f t="shared" si="9"/>
        <v>0</v>
      </c>
      <c r="X67" s="314"/>
      <c r="Y67" s="314"/>
      <c r="Z67" s="184"/>
      <c r="AA67" s="185"/>
      <c r="AB67" s="184">
        <v>6.5</v>
      </c>
      <c r="AC67" s="185"/>
      <c r="AD67" s="186"/>
      <c r="AE67" s="186"/>
    </row>
    <row r="68" spans="1:31" ht="5.25" customHeight="1" thickBot="1" thickTop="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</row>
    <row r="69" spans="1:31" ht="16.5" customHeight="1" thickBot="1" thickTop="1">
      <c r="A69" s="281" t="s">
        <v>119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</row>
    <row r="70" spans="1:31" ht="16.5" customHeight="1" thickTop="1">
      <c r="A70" s="75">
        <v>1</v>
      </c>
      <c r="B70" s="48" t="s">
        <v>120</v>
      </c>
      <c r="C70" s="141" t="s">
        <v>121</v>
      </c>
      <c r="D70" s="142">
        <v>3</v>
      </c>
      <c r="E70" s="144"/>
      <c r="F70" s="144" t="s">
        <v>43</v>
      </c>
      <c r="G70" s="145">
        <v>30</v>
      </c>
      <c r="H70" s="187"/>
      <c r="I70" s="188">
        <v>30</v>
      </c>
      <c r="J70" s="188"/>
      <c r="K70" s="188"/>
      <c r="L70" s="188"/>
      <c r="M70" s="188"/>
      <c r="N70" s="189"/>
      <c r="O70" s="180"/>
      <c r="P70" s="190"/>
      <c r="Q70" s="191"/>
      <c r="R70" s="187"/>
      <c r="S70" s="190"/>
      <c r="T70" s="179"/>
      <c r="U70" s="180"/>
      <c r="V70" s="190"/>
      <c r="W70" s="191"/>
      <c r="X70" s="187"/>
      <c r="Y70" s="190"/>
      <c r="Z70" s="179">
        <v>30</v>
      </c>
      <c r="AA70" s="180">
        <v>3</v>
      </c>
      <c r="AB70" s="190"/>
      <c r="AC70" s="191"/>
      <c r="AD70" s="142">
        <v>3</v>
      </c>
      <c r="AE70" s="189"/>
    </row>
    <row r="71" spans="1:31" ht="16.5" customHeight="1">
      <c r="A71" s="85">
        <v>2</v>
      </c>
      <c r="B71" s="192" t="s">
        <v>122</v>
      </c>
      <c r="C71" s="193" t="s">
        <v>123</v>
      </c>
      <c r="D71" s="194">
        <v>3</v>
      </c>
      <c r="E71" s="195"/>
      <c r="F71" s="196" t="s">
        <v>62</v>
      </c>
      <c r="G71" s="197">
        <v>30</v>
      </c>
      <c r="H71" s="188"/>
      <c r="I71" s="198">
        <v>30</v>
      </c>
      <c r="J71" s="188"/>
      <c r="K71" s="188"/>
      <c r="L71" s="198"/>
      <c r="M71" s="198"/>
      <c r="N71" s="199"/>
      <c r="O71" s="180"/>
      <c r="P71" s="200"/>
      <c r="Q71" s="201"/>
      <c r="R71" s="202"/>
      <c r="S71" s="200"/>
      <c r="T71" s="203"/>
      <c r="U71" s="204"/>
      <c r="V71" s="200"/>
      <c r="W71" s="205"/>
      <c r="X71" s="206">
        <v>30</v>
      </c>
      <c r="Y71" s="190"/>
      <c r="Z71" s="203"/>
      <c r="AA71" s="180">
        <v>3</v>
      </c>
      <c r="AB71" s="190"/>
      <c r="AC71" s="205"/>
      <c r="AD71" s="194">
        <v>3</v>
      </c>
      <c r="AE71" s="190"/>
    </row>
    <row r="72" spans="1:31" s="31" customFormat="1" ht="16.5" customHeight="1">
      <c r="A72" s="207" t="s">
        <v>17</v>
      </c>
      <c r="B72" s="208"/>
      <c r="C72" s="42"/>
      <c r="D72" s="43">
        <v>6</v>
      </c>
      <c r="E72" s="44"/>
      <c r="F72" s="44"/>
      <c r="G72" s="43">
        <f aca="true" t="shared" si="10" ref="G72:V72">SUM(G70:G71)</f>
        <v>60</v>
      </c>
      <c r="H72" s="45">
        <f t="shared" si="10"/>
        <v>0</v>
      </c>
      <c r="I72" s="46">
        <f t="shared" si="10"/>
        <v>60</v>
      </c>
      <c r="J72" s="46">
        <f t="shared" si="10"/>
        <v>0</v>
      </c>
      <c r="K72" s="46">
        <f t="shared" si="10"/>
        <v>0</v>
      </c>
      <c r="L72" s="46">
        <f t="shared" si="10"/>
        <v>0</v>
      </c>
      <c r="M72" s="46">
        <f t="shared" si="10"/>
        <v>0</v>
      </c>
      <c r="N72" s="46">
        <f t="shared" si="10"/>
        <v>0</v>
      </c>
      <c r="O72" s="45">
        <f t="shared" si="10"/>
        <v>0</v>
      </c>
      <c r="P72" s="47">
        <f t="shared" si="10"/>
        <v>0</v>
      </c>
      <c r="Q72" s="45">
        <f t="shared" si="10"/>
        <v>0</v>
      </c>
      <c r="R72" s="47">
        <f t="shared" si="10"/>
        <v>0</v>
      </c>
      <c r="S72" s="45">
        <f t="shared" si="10"/>
        <v>0</v>
      </c>
      <c r="T72" s="47">
        <f t="shared" si="10"/>
        <v>0</v>
      </c>
      <c r="U72" s="45">
        <f t="shared" si="10"/>
        <v>0</v>
      </c>
      <c r="V72" s="47">
        <f t="shared" si="10"/>
        <v>0</v>
      </c>
      <c r="W72" s="45"/>
      <c r="X72" s="47">
        <f>SUM(X70:X71)</f>
        <v>30</v>
      </c>
      <c r="Y72" s="45">
        <f>SUM(Y70:Y71)</f>
        <v>0</v>
      </c>
      <c r="Z72" s="47">
        <v>30</v>
      </c>
      <c r="AA72" s="47">
        <f>SUM(AA70:AA71)</f>
        <v>6</v>
      </c>
      <c r="AB72" s="47">
        <v>2.5</v>
      </c>
      <c r="AC72" s="47">
        <f>SUM(AC70:AC71)</f>
        <v>0</v>
      </c>
      <c r="AD72" s="47">
        <f>SUM(AD70:AD71)</f>
        <v>6</v>
      </c>
      <c r="AE72" s="47">
        <f>SUM(AE70:AE71)</f>
        <v>0</v>
      </c>
    </row>
    <row r="73" spans="1:31" ht="16.5" customHeight="1">
      <c r="A73" s="289" t="s">
        <v>124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</row>
    <row r="74" spans="1:32" ht="16.5" customHeight="1">
      <c r="A74" s="32">
        <v>1</v>
      </c>
      <c r="B74" s="209" t="s">
        <v>125</v>
      </c>
      <c r="C74" s="210" t="s">
        <v>126</v>
      </c>
      <c r="D74" s="142">
        <v>3</v>
      </c>
      <c r="E74" s="211"/>
      <c r="F74" s="211" t="s">
        <v>43</v>
      </c>
      <c r="G74" s="145">
        <v>30</v>
      </c>
      <c r="H74" s="212"/>
      <c r="I74" s="213">
        <v>30</v>
      </c>
      <c r="J74" s="213"/>
      <c r="K74" s="213"/>
      <c r="L74" s="213"/>
      <c r="M74" s="213"/>
      <c r="N74" s="189"/>
      <c r="O74" s="180"/>
      <c r="P74" s="190"/>
      <c r="Q74" s="191"/>
      <c r="R74" s="187"/>
      <c r="S74" s="190"/>
      <c r="T74" s="179"/>
      <c r="U74" s="180"/>
      <c r="V74" s="190"/>
      <c r="W74" s="191"/>
      <c r="X74" s="187"/>
      <c r="Y74" s="190"/>
      <c r="Z74" s="179">
        <v>30</v>
      </c>
      <c r="AA74" s="214">
        <v>3</v>
      </c>
      <c r="AB74" s="190"/>
      <c r="AC74" s="191"/>
      <c r="AD74" s="187"/>
      <c r="AE74" s="189"/>
      <c r="AF74" s="215"/>
    </row>
    <row r="75" spans="1:31" ht="16.5" customHeight="1">
      <c r="A75" s="85">
        <v>2</v>
      </c>
      <c r="B75" s="216" t="s">
        <v>127</v>
      </c>
      <c r="C75" s="217" t="s">
        <v>128</v>
      </c>
      <c r="D75" s="218">
        <v>3</v>
      </c>
      <c r="E75" s="219"/>
      <c r="F75" s="219" t="s">
        <v>62</v>
      </c>
      <c r="G75" s="220">
        <v>30</v>
      </c>
      <c r="H75" s="221"/>
      <c r="I75" s="222">
        <v>30</v>
      </c>
      <c r="J75" s="222"/>
      <c r="K75" s="222"/>
      <c r="L75" s="222"/>
      <c r="M75" s="222"/>
      <c r="N75" s="223"/>
      <c r="O75" s="224"/>
      <c r="P75" s="225"/>
      <c r="Q75" s="224"/>
      <c r="R75" s="225"/>
      <c r="S75" s="224"/>
      <c r="T75" s="225"/>
      <c r="U75" s="224"/>
      <c r="V75" s="225"/>
      <c r="W75" s="224"/>
      <c r="X75" s="225">
        <v>30</v>
      </c>
      <c r="Y75" s="224"/>
      <c r="Z75" s="225"/>
      <c r="AA75" s="226">
        <v>3</v>
      </c>
      <c r="AB75" s="227"/>
      <c r="AC75" s="227"/>
      <c r="AD75" s="116"/>
      <c r="AE75" s="116"/>
    </row>
    <row r="76" spans="1:31" s="31" customFormat="1" ht="16.5" customHeight="1">
      <c r="A76" s="282" t="s">
        <v>17</v>
      </c>
      <c r="B76" s="282"/>
      <c r="C76" s="42"/>
      <c r="D76" s="43">
        <v>6</v>
      </c>
      <c r="E76" s="44"/>
      <c r="F76" s="44"/>
      <c r="G76" s="228"/>
      <c r="H76" s="45">
        <f aca="true" t="shared" si="11" ref="H76:W76">SUM(H63:H75)</f>
        <v>0</v>
      </c>
      <c r="I76" s="46"/>
      <c r="J76" s="46"/>
      <c r="K76" s="46">
        <f t="shared" si="11"/>
        <v>0</v>
      </c>
      <c r="L76" s="46">
        <f t="shared" si="11"/>
        <v>0</v>
      </c>
      <c r="M76" s="46">
        <f t="shared" si="11"/>
        <v>0</v>
      </c>
      <c r="N76" s="46">
        <f t="shared" si="11"/>
        <v>0</v>
      </c>
      <c r="O76" s="45">
        <f t="shared" si="11"/>
        <v>0</v>
      </c>
      <c r="P76" s="47">
        <f t="shared" si="11"/>
        <v>0</v>
      </c>
      <c r="Q76" s="45">
        <f t="shared" si="11"/>
        <v>0</v>
      </c>
      <c r="R76" s="47">
        <f t="shared" si="11"/>
        <v>0</v>
      </c>
      <c r="S76" s="45">
        <f t="shared" si="11"/>
        <v>0</v>
      </c>
      <c r="T76" s="47">
        <f t="shared" si="11"/>
        <v>0</v>
      </c>
      <c r="U76" s="45">
        <f t="shared" si="11"/>
        <v>0</v>
      </c>
      <c r="V76" s="47">
        <f t="shared" si="11"/>
        <v>0</v>
      </c>
      <c r="W76" s="45">
        <f t="shared" si="11"/>
        <v>0</v>
      </c>
      <c r="X76" s="47"/>
      <c r="Y76" s="45"/>
      <c r="Z76" s="47"/>
      <c r="AA76" s="47"/>
      <c r="AB76" s="47">
        <v>2.5</v>
      </c>
      <c r="AC76" s="47">
        <f>SUM(AC63:AC75)</f>
        <v>0</v>
      </c>
      <c r="AD76" s="47"/>
      <c r="AE76" s="47"/>
    </row>
    <row r="77" spans="1:31" ht="16.5" customHeight="1">
      <c r="A77" s="281" t="s">
        <v>129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</row>
    <row r="78" spans="1:31" ht="16.5" customHeight="1">
      <c r="A78" s="85">
        <v>1</v>
      </c>
      <c r="B78" s="108" t="s">
        <v>130</v>
      </c>
      <c r="C78" s="109" t="s">
        <v>131</v>
      </c>
      <c r="D78" s="227">
        <v>21</v>
      </c>
      <c r="E78" s="110"/>
      <c r="F78" s="110" t="s">
        <v>44</v>
      </c>
      <c r="G78" s="229">
        <v>60</v>
      </c>
      <c r="H78" s="112"/>
      <c r="I78" s="113"/>
      <c r="J78" s="113"/>
      <c r="K78" s="113"/>
      <c r="L78" s="113"/>
      <c r="M78" s="113">
        <v>60</v>
      </c>
      <c r="N78" s="113"/>
      <c r="O78" s="112"/>
      <c r="P78" s="114"/>
      <c r="Q78" s="112"/>
      <c r="R78" s="114"/>
      <c r="S78" s="112"/>
      <c r="T78" s="114"/>
      <c r="U78" s="112"/>
      <c r="V78" s="114"/>
      <c r="W78" s="112"/>
      <c r="X78" s="114">
        <v>30</v>
      </c>
      <c r="Y78" s="112"/>
      <c r="Z78" s="114">
        <v>30</v>
      </c>
      <c r="AA78" s="115">
        <v>21</v>
      </c>
      <c r="AB78" s="116"/>
      <c r="AC78" s="116"/>
      <c r="AD78" s="116">
        <v>21</v>
      </c>
      <c r="AE78" s="116"/>
    </row>
    <row r="79" spans="1:31" s="31" customFormat="1" ht="16.5" customHeight="1">
      <c r="A79" s="282" t="s">
        <v>17</v>
      </c>
      <c r="B79" s="282"/>
      <c r="C79" s="42"/>
      <c r="D79" s="230">
        <v>21</v>
      </c>
      <c r="E79" s="44"/>
      <c r="F79" s="44"/>
      <c r="G79" s="231">
        <v>60</v>
      </c>
      <c r="H79" s="45">
        <f>SUM(H74:H78)</f>
        <v>0</v>
      </c>
      <c r="I79" s="46"/>
      <c r="J79" s="46"/>
      <c r="K79" s="46">
        <f aca="true" t="shared" si="12" ref="K79:AD79">SUM(K74:K78)</f>
        <v>0</v>
      </c>
      <c r="L79" s="46">
        <f t="shared" si="12"/>
        <v>0</v>
      </c>
      <c r="M79" s="46">
        <f t="shared" si="12"/>
        <v>60</v>
      </c>
      <c r="N79" s="46">
        <f t="shared" si="12"/>
        <v>0</v>
      </c>
      <c r="O79" s="45">
        <f t="shared" si="12"/>
        <v>0</v>
      </c>
      <c r="P79" s="47">
        <f t="shared" si="12"/>
        <v>0</v>
      </c>
      <c r="Q79" s="45">
        <f t="shared" si="12"/>
        <v>0</v>
      </c>
      <c r="R79" s="47">
        <f t="shared" si="12"/>
        <v>0</v>
      </c>
      <c r="S79" s="45">
        <f t="shared" si="12"/>
        <v>0</v>
      </c>
      <c r="T79" s="47">
        <f t="shared" si="12"/>
        <v>0</v>
      </c>
      <c r="U79" s="45">
        <f t="shared" si="12"/>
        <v>0</v>
      </c>
      <c r="V79" s="47">
        <f t="shared" si="12"/>
        <v>0</v>
      </c>
      <c r="W79" s="45">
        <f t="shared" si="12"/>
        <v>0</v>
      </c>
      <c r="X79" s="47">
        <v>30</v>
      </c>
      <c r="Y79" s="45">
        <f t="shared" si="12"/>
        <v>0</v>
      </c>
      <c r="Z79" s="47">
        <v>30</v>
      </c>
      <c r="AA79" s="47">
        <f>SUM(AA78:AA78)</f>
        <v>21</v>
      </c>
      <c r="AB79" s="47">
        <v>4.5</v>
      </c>
      <c r="AC79" s="47">
        <f t="shared" si="12"/>
        <v>0</v>
      </c>
      <c r="AD79" s="47">
        <f t="shared" si="12"/>
        <v>21</v>
      </c>
      <c r="AE79" s="47"/>
    </row>
    <row r="80" spans="1:31" ht="16.5" customHeight="1">
      <c r="A80" s="289" t="s">
        <v>132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</row>
    <row r="81" spans="1:32" ht="16.5" customHeight="1">
      <c r="A81" s="32">
        <v>1</v>
      </c>
      <c r="B81" s="209" t="s">
        <v>133</v>
      </c>
      <c r="C81" s="210" t="s">
        <v>134</v>
      </c>
      <c r="D81" s="142">
        <v>1</v>
      </c>
      <c r="E81" s="211"/>
      <c r="F81" s="144" t="s">
        <v>66</v>
      </c>
      <c r="G81" s="232">
        <v>15</v>
      </c>
      <c r="H81" s="212"/>
      <c r="I81" s="213"/>
      <c r="J81" s="213"/>
      <c r="K81" s="213">
        <v>15</v>
      </c>
      <c r="L81" s="213"/>
      <c r="M81" s="213"/>
      <c r="N81" s="189"/>
      <c r="O81" s="180"/>
      <c r="P81" s="190">
        <v>15</v>
      </c>
      <c r="Q81" s="191"/>
      <c r="R81" s="187"/>
      <c r="S81" s="190"/>
      <c r="T81" s="179"/>
      <c r="U81" s="180"/>
      <c r="V81" s="190"/>
      <c r="W81" s="191"/>
      <c r="X81" s="187"/>
      <c r="Y81" s="190"/>
      <c r="Z81" s="179"/>
      <c r="AA81" s="180"/>
      <c r="AB81" s="190"/>
      <c r="AC81" s="191"/>
      <c r="AD81" s="187"/>
      <c r="AE81" s="189"/>
      <c r="AF81" s="215"/>
    </row>
    <row r="82" spans="1:32" ht="16.5" customHeight="1">
      <c r="A82" s="75">
        <v>2</v>
      </c>
      <c r="B82" s="209" t="s">
        <v>135</v>
      </c>
      <c r="C82" s="210" t="s">
        <v>136</v>
      </c>
      <c r="D82" s="142"/>
      <c r="E82" s="211"/>
      <c r="F82" s="144" t="s">
        <v>36</v>
      </c>
      <c r="G82" s="232">
        <v>60</v>
      </c>
      <c r="H82" s="212"/>
      <c r="I82" s="213">
        <v>60</v>
      </c>
      <c r="J82" s="213"/>
      <c r="K82" s="213"/>
      <c r="L82" s="213"/>
      <c r="M82" s="213"/>
      <c r="N82" s="189"/>
      <c r="O82" s="233"/>
      <c r="P82" s="190">
        <v>30</v>
      </c>
      <c r="Q82" s="191"/>
      <c r="R82" s="191">
        <v>30</v>
      </c>
      <c r="S82" s="191"/>
      <c r="T82" s="191"/>
      <c r="U82" s="233"/>
      <c r="V82" s="190"/>
      <c r="W82" s="191"/>
      <c r="X82" s="191"/>
      <c r="Y82" s="191"/>
      <c r="Z82" s="191"/>
      <c r="AA82" s="191"/>
      <c r="AB82" s="234"/>
      <c r="AC82" s="191"/>
      <c r="AD82" s="235"/>
      <c r="AE82" s="191"/>
      <c r="AF82" s="236"/>
    </row>
    <row r="83" spans="1:31" ht="16.5" customHeight="1">
      <c r="A83" s="85">
        <v>3</v>
      </c>
      <c r="B83" s="216" t="s">
        <v>137</v>
      </c>
      <c r="C83" s="217" t="s">
        <v>138</v>
      </c>
      <c r="D83" s="218">
        <v>1</v>
      </c>
      <c r="E83" s="219"/>
      <c r="F83" s="237" t="s">
        <v>66</v>
      </c>
      <c r="G83" s="238">
        <v>5</v>
      </c>
      <c r="H83" s="224">
        <v>5</v>
      </c>
      <c r="I83" s="222"/>
      <c r="J83" s="222"/>
      <c r="K83" s="222"/>
      <c r="L83" s="222"/>
      <c r="M83" s="222"/>
      <c r="N83" s="223"/>
      <c r="O83" s="224">
        <v>5</v>
      </c>
      <c r="P83" s="225"/>
      <c r="Q83" s="224"/>
      <c r="R83" s="225"/>
      <c r="S83" s="224"/>
      <c r="T83" s="225"/>
      <c r="U83" s="224"/>
      <c r="V83" s="225"/>
      <c r="W83" s="224"/>
      <c r="X83" s="225"/>
      <c r="Y83" s="224"/>
      <c r="Z83" s="225"/>
      <c r="AA83" s="226"/>
      <c r="AB83" s="227"/>
      <c r="AC83" s="227"/>
      <c r="AD83" s="116"/>
      <c r="AE83" s="116"/>
    </row>
    <row r="84" spans="1:31" s="31" customFormat="1" ht="16.5" customHeight="1">
      <c r="A84" s="282" t="s">
        <v>17</v>
      </c>
      <c r="B84" s="282"/>
      <c r="C84" s="42"/>
      <c r="D84" s="43">
        <v>2</v>
      </c>
      <c r="E84" s="44"/>
      <c r="F84" s="44"/>
      <c r="G84" s="239">
        <v>80</v>
      </c>
      <c r="H84" s="45">
        <f aca="true" t="shared" si="13" ref="H84:Y84">SUM(H72:H83)</f>
        <v>5</v>
      </c>
      <c r="I84" s="46">
        <v>60</v>
      </c>
      <c r="J84" s="46">
        <f t="shared" si="13"/>
        <v>0</v>
      </c>
      <c r="K84" s="46">
        <f t="shared" si="13"/>
        <v>15</v>
      </c>
      <c r="L84" s="46">
        <f t="shared" si="13"/>
        <v>0</v>
      </c>
      <c r="M84" s="46"/>
      <c r="N84" s="46">
        <f t="shared" si="13"/>
        <v>0</v>
      </c>
      <c r="O84" s="45">
        <f t="shared" si="13"/>
        <v>5</v>
      </c>
      <c r="P84" s="47">
        <f>SUM(P81:P83)</f>
        <v>45</v>
      </c>
      <c r="Q84" s="45">
        <f t="shared" si="13"/>
        <v>0</v>
      </c>
      <c r="R84" s="47">
        <f t="shared" si="13"/>
        <v>30</v>
      </c>
      <c r="S84" s="45">
        <f t="shared" si="13"/>
        <v>0</v>
      </c>
      <c r="T84" s="47">
        <f t="shared" si="13"/>
        <v>0</v>
      </c>
      <c r="U84" s="45">
        <f t="shared" si="13"/>
        <v>0</v>
      </c>
      <c r="V84" s="47">
        <f t="shared" si="13"/>
        <v>0</v>
      </c>
      <c r="W84" s="45">
        <f t="shared" si="13"/>
        <v>0</v>
      </c>
      <c r="X84" s="47"/>
      <c r="Y84" s="45">
        <f t="shared" si="13"/>
        <v>0</v>
      </c>
      <c r="Z84" s="47"/>
      <c r="AA84" s="47">
        <f>SUM(AA81:AA83)</f>
        <v>0</v>
      </c>
      <c r="AB84" s="47">
        <v>1</v>
      </c>
      <c r="AC84" s="47">
        <f>SUM(AC72:AC83)</f>
        <v>0</v>
      </c>
      <c r="AD84" s="47"/>
      <c r="AE84" s="47"/>
    </row>
    <row r="85" spans="1:31" ht="16.5" customHeight="1">
      <c r="A85" s="281" t="s">
        <v>139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</row>
    <row r="86" spans="1:31" ht="16.5" customHeight="1">
      <c r="A86" s="85">
        <v>1</v>
      </c>
      <c r="B86" s="108" t="s">
        <v>140</v>
      </c>
      <c r="C86" s="109" t="s">
        <v>141</v>
      </c>
      <c r="D86" s="85">
        <v>3</v>
      </c>
      <c r="E86" s="110"/>
      <c r="F86" s="110" t="s">
        <v>66</v>
      </c>
      <c r="G86" s="229">
        <v>30</v>
      </c>
      <c r="H86" s="112"/>
      <c r="I86" s="113"/>
      <c r="J86" s="113">
        <v>30</v>
      </c>
      <c r="K86" s="113"/>
      <c r="L86" s="113"/>
      <c r="M86" s="113"/>
      <c r="N86" s="113"/>
      <c r="O86" s="112"/>
      <c r="P86" s="114">
        <v>30</v>
      </c>
      <c r="Q86" s="112"/>
      <c r="R86" s="114"/>
      <c r="S86" s="112"/>
      <c r="T86" s="114"/>
      <c r="U86" s="112"/>
      <c r="V86" s="114"/>
      <c r="W86" s="112"/>
      <c r="X86" s="114"/>
      <c r="Y86" s="112"/>
      <c r="Z86" s="114"/>
      <c r="AA86" s="115">
        <v>3</v>
      </c>
      <c r="AB86" s="116"/>
      <c r="AC86" s="116"/>
      <c r="AD86" s="116"/>
      <c r="AE86" s="116"/>
    </row>
    <row r="87" spans="1:32" ht="16.5" customHeight="1">
      <c r="A87" s="85">
        <v>2</v>
      </c>
      <c r="B87" s="108" t="s">
        <v>142</v>
      </c>
      <c r="C87" s="134" t="s">
        <v>143</v>
      </c>
      <c r="D87" s="85">
        <v>3</v>
      </c>
      <c r="E87" s="135"/>
      <c r="F87" s="110" t="s">
        <v>66</v>
      </c>
      <c r="G87" s="229">
        <v>30</v>
      </c>
      <c r="H87" s="136"/>
      <c r="I87" s="137"/>
      <c r="J87" s="137">
        <v>30</v>
      </c>
      <c r="K87" s="137"/>
      <c r="L87" s="137"/>
      <c r="M87" s="137"/>
      <c r="N87" s="137"/>
      <c r="O87" s="136"/>
      <c r="P87" s="114">
        <v>30</v>
      </c>
      <c r="Q87" s="136"/>
      <c r="R87" s="138"/>
      <c r="S87" s="136"/>
      <c r="T87" s="138"/>
      <c r="U87" s="136"/>
      <c r="V87" s="138"/>
      <c r="W87" s="136"/>
      <c r="X87" s="138"/>
      <c r="Y87" s="136"/>
      <c r="Z87" s="138"/>
      <c r="AA87" s="139"/>
      <c r="AB87" s="140"/>
      <c r="AC87" s="140"/>
      <c r="AD87" s="140"/>
      <c r="AE87" s="140"/>
      <c r="AF87" s="1"/>
    </row>
    <row r="88" spans="1:31" s="31" customFormat="1" ht="16.5" customHeight="1">
      <c r="A88" s="282" t="s">
        <v>17</v>
      </c>
      <c r="B88" s="282"/>
      <c r="C88" s="42"/>
      <c r="D88" s="43">
        <v>3</v>
      </c>
      <c r="E88" s="44"/>
      <c r="F88" s="44"/>
      <c r="G88" s="231">
        <v>30</v>
      </c>
      <c r="H88" s="45"/>
      <c r="I88" s="46"/>
      <c r="J88" s="46">
        <v>30</v>
      </c>
      <c r="K88" s="46"/>
      <c r="L88" s="46">
        <f aca="true" t="shared" si="14" ref="L88:AD88">SUM(L81:L87)</f>
        <v>0</v>
      </c>
      <c r="M88" s="46">
        <f t="shared" si="14"/>
        <v>0</v>
      </c>
      <c r="N88" s="46">
        <f t="shared" si="14"/>
        <v>0</v>
      </c>
      <c r="O88" s="45"/>
      <c r="P88" s="47">
        <v>30</v>
      </c>
      <c r="Q88" s="45">
        <f t="shared" si="14"/>
        <v>0</v>
      </c>
      <c r="R88" s="47">
        <f>SUM(R86:R87)</f>
        <v>0</v>
      </c>
      <c r="S88" s="45">
        <f t="shared" si="14"/>
        <v>0</v>
      </c>
      <c r="T88" s="47">
        <f t="shared" si="14"/>
        <v>0</v>
      </c>
      <c r="U88" s="45">
        <f t="shared" si="14"/>
        <v>0</v>
      </c>
      <c r="V88" s="47">
        <f t="shared" si="14"/>
        <v>0</v>
      </c>
      <c r="W88" s="45">
        <f t="shared" si="14"/>
        <v>0</v>
      </c>
      <c r="X88" s="47">
        <f t="shared" si="14"/>
        <v>0</v>
      </c>
      <c r="Y88" s="45">
        <f t="shared" si="14"/>
        <v>0</v>
      </c>
      <c r="Z88" s="47">
        <f t="shared" si="14"/>
        <v>0</v>
      </c>
      <c r="AA88" s="47">
        <f>SUM(AA86:AA87)</f>
        <v>3</v>
      </c>
      <c r="AB88" s="47">
        <v>1.5</v>
      </c>
      <c r="AC88" s="47">
        <f t="shared" si="14"/>
        <v>0</v>
      </c>
      <c r="AD88" s="47">
        <f t="shared" si="14"/>
        <v>0</v>
      </c>
      <c r="AE88" s="47"/>
    </row>
    <row r="89" spans="1:31" ht="16.5" customHeight="1">
      <c r="A89" s="281" t="s">
        <v>144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</row>
    <row r="90" spans="1:31" ht="16.5" customHeight="1">
      <c r="A90" s="168"/>
      <c r="B90" s="240" t="s">
        <v>145</v>
      </c>
      <c r="C90" s="241" t="s">
        <v>146</v>
      </c>
      <c r="D90" s="11">
        <v>5</v>
      </c>
      <c r="E90" s="242"/>
      <c r="F90" s="243">
        <v>5</v>
      </c>
      <c r="G90" s="244"/>
      <c r="H90" s="245"/>
      <c r="I90" s="246"/>
      <c r="J90" s="246"/>
      <c r="K90" s="246"/>
      <c r="L90" s="246"/>
      <c r="M90" s="246"/>
      <c r="N90" s="247"/>
      <c r="O90" s="245"/>
      <c r="P90" s="247"/>
      <c r="Q90" s="248"/>
      <c r="R90" s="249"/>
      <c r="S90" s="245"/>
      <c r="T90" s="247"/>
      <c r="U90" s="248"/>
      <c r="V90" s="249"/>
      <c r="W90" s="245"/>
      <c r="X90" s="247"/>
      <c r="Y90" s="248"/>
      <c r="Z90" s="247"/>
      <c r="AA90" s="107">
        <v>5</v>
      </c>
      <c r="AB90" s="32">
        <v>1</v>
      </c>
      <c r="AC90" s="41"/>
      <c r="AD90" s="41"/>
      <c r="AE90" s="41"/>
    </row>
    <row r="91" spans="1:32" s="253" customFormat="1" ht="16.5" customHeight="1">
      <c r="A91" s="290" t="s">
        <v>147</v>
      </c>
      <c r="B91" s="290"/>
      <c r="C91" s="250"/>
      <c r="D91" s="251">
        <f>D10+D13+D16+D22+D28+D37+D44+D51+D60+D67+D72+D79+D84+D88+D90</f>
        <v>180</v>
      </c>
      <c r="E91" s="291">
        <f>E90+E28+E22+E16+E13+E10+E51+E60+E67+E72+E88</f>
        <v>0</v>
      </c>
      <c r="F91" s="291"/>
      <c r="G91" s="251">
        <f aca="true" t="shared" si="15" ref="G91:AE91">G10+G13+G16+G22+G28+G37+G44+G51+G60+G67+G72+G79+G84+G88+G90</f>
        <v>2030</v>
      </c>
      <c r="H91" s="251">
        <f t="shared" si="15"/>
        <v>275</v>
      </c>
      <c r="I91" s="251">
        <f t="shared" si="15"/>
        <v>340</v>
      </c>
      <c r="J91" s="251">
        <f t="shared" si="15"/>
        <v>180</v>
      </c>
      <c r="K91" s="251">
        <f t="shared" si="15"/>
        <v>1175</v>
      </c>
      <c r="L91" s="251">
        <f t="shared" si="15"/>
        <v>0</v>
      </c>
      <c r="M91" s="251">
        <f t="shared" si="15"/>
        <v>60</v>
      </c>
      <c r="N91" s="251">
        <f t="shared" si="15"/>
        <v>0</v>
      </c>
      <c r="O91" s="251">
        <f t="shared" si="15"/>
        <v>65</v>
      </c>
      <c r="P91" s="251">
        <f t="shared" si="15"/>
        <v>340</v>
      </c>
      <c r="Q91" s="251">
        <f t="shared" si="15"/>
        <v>60</v>
      </c>
      <c r="R91" s="251">
        <f t="shared" si="15"/>
        <v>335</v>
      </c>
      <c r="S91" s="251">
        <f t="shared" si="15"/>
        <v>105</v>
      </c>
      <c r="T91" s="251">
        <f t="shared" si="15"/>
        <v>290</v>
      </c>
      <c r="U91" s="251">
        <f t="shared" si="15"/>
        <v>45</v>
      </c>
      <c r="V91" s="251">
        <f t="shared" si="15"/>
        <v>260</v>
      </c>
      <c r="W91" s="251">
        <f t="shared" si="15"/>
        <v>0</v>
      </c>
      <c r="X91" s="251">
        <f t="shared" si="15"/>
        <v>200</v>
      </c>
      <c r="Y91" s="251">
        <f t="shared" si="15"/>
        <v>60</v>
      </c>
      <c r="Z91" s="251">
        <f t="shared" si="15"/>
        <v>270</v>
      </c>
      <c r="AA91" s="251">
        <f t="shared" si="15"/>
        <v>54</v>
      </c>
      <c r="AB91" s="251">
        <f t="shared" si="15"/>
        <v>99.25</v>
      </c>
      <c r="AC91" s="251">
        <f t="shared" si="15"/>
        <v>0</v>
      </c>
      <c r="AD91" s="251">
        <f t="shared" si="15"/>
        <v>170</v>
      </c>
      <c r="AE91" s="251">
        <f t="shared" si="15"/>
        <v>0</v>
      </c>
      <c r="AF91" s="252"/>
    </row>
    <row r="92" spans="1:31" ht="16.5" customHeight="1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5"/>
      <c r="AB92" s="255"/>
      <c r="AC92" s="255"/>
      <c r="AD92" s="255"/>
      <c r="AE92" s="256"/>
    </row>
    <row r="93" spans="1:31" ht="12.75" customHeight="1">
      <c r="A93" s="257"/>
      <c r="B93" s="257"/>
      <c r="C93" s="258"/>
      <c r="D93" s="259"/>
      <c r="E93" s="259" t="s">
        <v>148</v>
      </c>
      <c r="F93" s="260"/>
      <c r="G93" s="261">
        <f>SUM(O91:Z91)</f>
        <v>2030</v>
      </c>
      <c r="H93" s="260"/>
      <c r="I93" s="262"/>
      <c r="J93" s="262"/>
      <c r="K93" s="262"/>
      <c r="L93" s="262"/>
      <c r="M93" s="262"/>
      <c r="N93" s="262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63"/>
      <c r="AB93" s="263"/>
      <c r="AC93" s="263"/>
      <c r="AD93" s="263"/>
      <c r="AE93" s="264"/>
    </row>
    <row r="94" spans="1:31" ht="13.5" customHeight="1">
      <c r="A94" s="265"/>
      <c r="B94" s="265"/>
      <c r="C94" s="258"/>
      <c r="D94" s="259"/>
      <c r="E94" s="259" t="s">
        <v>149</v>
      </c>
      <c r="F94" s="259"/>
      <c r="G94" s="261">
        <f>SUM(H91:N91)</f>
        <v>2030</v>
      </c>
      <c r="H94" s="259"/>
      <c r="I94" s="266"/>
      <c r="J94" s="294" t="s">
        <v>150</v>
      </c>
      <c r="K94" s="294"/>
      <c r="L94" s="294"/>
      <c r="M94" s="294"/>
      <c r="N94" s="294"/>
      <c r="O94" s="267">
        <f>COUNTIF($E9:$E92,1)</f>
        <v>1</v>
      </c>
      <c r="P94" s="268">
        <f>COUNTIF($F9:$F92,1)</f>
        <v>7</v>
      </c>
      <c r="Q94" s="267">
        <f>COUNTIF($E9:$E92,2)</f>
        <v>3</v>
      </c>
      <c r="R94" s="268">
        <f>COUNTIF($F9:$F92,2)</f>
        <v>4</v>
      </c>
      <c r="S94" s="267">
        <f>COUNTIF($E9:$E92,3)</f>
        <v>0</v>
      </c>
      <c r="T94" s="268">
        <f>COUNTIF($F9:$F92,3)</f>
        <v>5</v>
      </c>
      <c r="U94" s="267">
        <f>COUNTIF($E9:$E92,4)</f>
        <v>4</v>
      </c>
      <c r="V94" s="268">
        <f>COUNTIF($F9:$F92,4)</f>
        <v>2</v>
      </c>
      <c r="W94" s="267">
        <f>COUNTIF($E9:$E92,5)</f>
        <v>0</v>
      </c>
      <c r="X94" s="268">
        <f>COUNTIF($F9:$F92,5)</f>
        <v>8</v>
      </c>
      <c r="Y94" s="267">
        <f>COUNTIF($E9:$E92,6)</f>
        <v>2</v>
      </c>
      <c r="Z94" s="268">
        <f>COUNTIF($F9:$F92,6)</f>
        <v>8</v>
      </c>
      <c r="AA94" s="269"/>
      <c r="AB94" s="269"/>
      <c r="AC94" s="269"/>
      <c r="AD94" s="269"/>
      <c r="AE94" s="270"/>
    </row>
    <row r="95" spans="1:31" ht="12.75" customHeight="1">
      <c r="A95" s="266"/>
      <c r="B95" s="266"/>
      <c r="C95" s="271"/>
      <c r="D95" s="266"/>
      <c r="E95" s="266"/>
      <c r="F95" s="266"/>
      <c r="G95" s="272">
        <f>IF(G93=G94,"","BŁĄD !!! SPRAWDŹ WIERSZ OGÓŁEM")</f>
      </c>
      <c r="H95" s="266"/>
      <c r="I95" s="266"/>
      <c r="J95" s="266"/>
      <c r="K95" s="266"/>
      <c r="L95" s="266"/>
      <c r="M95" s="266"/>
      <c r="N95" s="266"/>
      <c r="O95" s="266">
        <f>IF(O94&gt;8,"za dużo E","")</f>
      </c>
      <c r="P95" s="266"/>
      <c r="Q95" s="266">
        <f>IF(Q94&gt;8,"za dużo E","")</f>
      </c>
      <c r="R95" s="266"/>
      <c r="S95" s="266">
        <f>IF(S94&gt;8,"za dużo E","")</f>
      </c>
      <c r="T95" s="266"/>
      <c r="U95" s="266">
        <f>IF(U94&gt;8,"za dużo E","")</f>
      </c>
      <c r="V95" s="266"/>
      <c r="W95" s="266">
        <f>IF(W94&gt;8,"za dużo E","")</f>
      </c>
      <c r="X95" s="266"/>
      <c r="Y95" s="266">
        <f>IF(Y94&gt;8,"za dużo E","")</f>
      </c>
      <c r="Z95" s="266"/>
      <c r="AA95" s="269"/>
      <c r="AB95" s="269"/>
      <c r="AC95" s="269"/>
      <c r="AD95" s="269"/>
      <c r="AE95" s="270"/>
    </row>
    <row r="96" spans="1:31" ht="16.5" customHeight="1">
      <c r="A96" s="295" t="s">
        <v>151</v>
      </c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</row>
    <row r="97" spans="1:31" ht="16.5" customHeight="1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</row>
    <row r="98" spans="1:31" ht="16.5" customHeight="1">
      <c r="A98" s="296" t="s">
        <v>152</v>
      </c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7" t="s">
        <v>153</v>
      </c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</row>
    <row r="99" spans="1:31" ht="14.25" customHeight="1">
      <c r="A99" s="296"/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</row>
    <row r="100" spans="1:31" ht="30.75" customHeight="1">
      <c r="A100" s="296" t="s">
        <v>154</v>
      </c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8">
        <f>(AA91/D91)*100</f>
        <v>30</v>
      </c>
      <c r="AB100" s="298"/>
      <c r="AC100" s="298"/>
      <c r="AD100" s="298"/>
      <c r="AE100" s="298"/>
    </row>
    <row r="101" spans="1:31" ht="28.5" customHeight="1">
      <c r="A101" s="296" t="s">
        <v>155</v>
      </c>
      <c r="B101" s="296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8">
        <f>(AB91/D91)*100</f>
        <v>55.13888888888889</v>
      </c>
      <c r="AB101" s="298"/>
      <c r="AC101" s="298"/>
      <c r="AD101" s="298"/>
      <c r="AE101" s="298"/>
    </row>
    <row r="102" spans="1:31" ht="16.5" customHeight="1">
      <c r="A102" s="299" t="s">
        <v>156</v>
      </c>
      <c r="B102" s="299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300">
        <f>(AD91/D91)*100</f>
        <v>94.44444444444444</v>
      </c>
      <c r="AB102" s="300"/>
      <c r="AC102" s="300"/>
      <c r="AD102" s="300"/>
      <c r="AE102" s="300"/>
    </row>
    <row r="103" spans="1:31" ht="30.75" customHeight="1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300"/>
      <c r="AB103" s="300"/>
      <c r="AC103" s="300"/>
      <c r="AD103" s="300"/>
      <c r="AE103" s="300"/>
    </row>
    <row r="104" spans="1:31" ht="16.5" customHeight="1">
      <c r="A104" s="301" t="s">
        <v>157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2">
        <f>AE91/D91*100</f>
        <v>0</v>
      </c>
      <c r="AB104" s="302"/>
      <c r="AC104" s="302"/>
      <c r="AD104" s="302"/>
      <c r="AE104" s="302"/>
    </row>
    <row r="105" spans="1:31" ht="16.5" customHeight="1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2"/>
      <c r="AB105" s="302"/>
      <c r="AC105" s="302"/>
      <c r="AD105" s="302"/>
      <c r="AE105" s="302"/>
    </row>
    <row r="106" spans="7:31" ht="16.5" customHeight="1">
      <c r="G106" s="31"/>
      <c r="AA106" s="273"/>
      <c r="AB106" s="273"/>
      <c r="AC106" s="273"/>
      <c r="AD106" s="273"/>
      <c r="AE106" s="273"/>
    </row>
    <row r="107" spans="7:31" ht="16.5" customHeight="1">
      <c r="G107" s="31"/>
      <c r="AA107" s="274"/>
      <c r="AB107" s="274"/>
      <c r="AC107" s="274"/>
      <c r="AD107" s="274"/>
      <c r="AE107" s="274"/>
    </row>
    <row r="108" ht="16.5" customHeight="1">
      <c r="G108" s="31"/>
    </row>
    <row r="109" ht="16.5" customHeight="1">
      <c r="G109" s="31"/>
    </row>
    <row r="110" ht="16.5" customHeight="1">
      <c r="G110" s="31"/>
    </row>
    <row r="111" ht="16.5" customHeight="1">
      <c r="G111" s="31"/>
    </row>
    <row r="112" ht="16.5" customHeight="1">
      <c r="G112" s="31"/>
    </row>
    <row r="113" ht="16.5" customHeight="1">
      <c r="G113" s="31"/>
    </row>
    <row r="114" ht="16.5" customHeight="1">
      <c r="G114" s="31"/>
    </row>
    <row r="115" ht="16.5" customHeight="1">
      <c r="G115" s="31"/>
    </row>
    <row r="116" ht="16.5" customHeight="1">
      <c r="G116" s="31"/>
    </row>
    <row r="117" ht="16.5" customHeight="1">
      <c r="G117" s="31"/>
    </row>
    <row r="118" ht="16.5" customHeight="1">
      <c r="G118" s="31"/>
    </row>
    <row r="119" ht="16.5" customHeight="1">
      <c r="G119" s="31"/>
    </row>
    <row r="120" ht="16.5" customHeight="1">
      <c r="G120" s="31"/>
    </row>
    <row r="121" ht="16.5" customHeight="1">
      <c r="G121" s="31"/>
    </row>
    <row r="122" ht="16.5" customHeight="1">
      <c r="G122" s="31"/>
    </row>
    <row r="123" ht="16.5" customHeight="1">
      <c r="G123" s="31"/>
    </row>
    <row r="124" ht="16.5" customHeight="1">
      <c r="G124" s="31"/>
    </row>
    <row r="125" ht="16.5" customHeight="1">
      <c r="G125" s="31"/>
    </row>
    <row r="126" ht="16.5" customHeight="1">
      <c r="G126" s="31"/>
    </row>
    <row r="127" ht="16.5" customHeight="1">
      <c r="G127" s="31"/>
    </row>
    <row r="128" ht="16.5" customHeight="1">
      <c r="G128" s="31"/>
    </row>
    <row r="129" ht="16.5" customHeight="1">
      <c r="G129" s="31"/>
    </row>
    <row r="130" ht="16.5" customHeight="1">
      <c r="G130" s="31"/>
    </row>
    <row r="131" ht="16.5" customHeight="1">
      <c r="G131" s="31"/>
    </row>
    <row r="132" ht="16.5" customHeight="1">
      <c r="G132" s="31"/>
    </row>
    <row r="133" ht="16.5" customHeight="1">
      <c r="G133" s="31"/>
    </row>
    <row r="134" ht="16.5" customHeight="1">
      <c r="G134" s="31"/>
    </row>
    <row r="135" ht="16.5" customHeight="1">
      <c r="G135" s="31"/>
    </row>
    <row r="136" ht="16.5" customHeight="1">
      <c r="G136" s="31"/>
    </row>
    <row r="137" ht="16.5" customHeight="1">
      <c r="G137" s="31"/>
    </row>
    <row r="138" ht="16.5" customHeight="1">
      <c r="G138" s="31"/>
    </row>
    <row r="139" ht="16.5" customHeight="1">
      <c r="G139" s="31"/>
    </row>
    <row r="140" ht="16.5" customHeight="1">
      <c r="G140" s="31"/>
    </row>
    <row r="141" ht="16.5" customHeight="1">
      <c r="G141" s="31"/>
    </row>
    <row r="142" ht="16.5" customHeight="1">
      <c r="G142" s="31"/>
    </row>
    <row r="143" ht="16.5" customHeight="1">
      <c r="G143" s="31"/>
    </row>
    <row r="144" ht="16.5" customHeight="1">
      <c r="G144" s="31"/>
    </row>
    <row r="145" ht="16.5" customHeight="1">
      <c r="G145" s="31"/>
    </row>
    <row r="146" ht="16.5" customHeight="1">
      <c r="G146" s="31"/>
    </row>
    <row r="147" ht="16.5" customHeight="1">
      <c r="G147" s="31"/>
    </row>
    <row r="148" ht="16.5" customHeight="1">
      <c r="G148" s="31"/>
    </row>
    <row r="149" ht="16.5" customHeight="1">
      <c r="G149" s="31"/>
    </row>
    <row r="150" ht="16.5" customHeight="1">
      <c r="G150" s="31"/>
    </row>
    <row r="151" ht="16.5" customHeight="1">
      <c r="G151" s="31"/>
    </row>
    <row r="152" ht="16.5" customHeight="1">
      <c r="G152" s="31"/>
    </row>
    <row r="153" ht="16.5" customHeight="1">
      <c r="G153" s="31"/>
    </row>
    <row r="154" ht="16.5" customHeight="1">
      <c r="G154" s="31"/>
    </row>
    <row r="155" ht="16.5" customHeight="1">
      <c r="G155" s="31"/>
    </row>
    <row r="156" ht="16.5" customHeight="1">
      <c r="G156" s="31"/>
    </row>
    <row r="157" ht="16.5" customHeight="1">
      <c r="G157" s="31"/>
    </row>
    <row r="158" ht="16.5" customHeight="1">
      <c r="G158" s="31"/>
    </row>
    <row r="159" ht="16.5" customHeight="1">
      <c r="G159" s="31"/>
    </row>
    <row r="160" ht="16.5" customHeight="1">
      <c r="G160" s="31"/>
    </row>
    <row r="161" ht="16.5" customHeight="1">
      <c r="G161" s="31"/>
    </row>
    <row r="162" ht="15">
      <c r="G162" s="31"/>
    </row>
    <row r="163" ht="15">
      <c r="G163" s="31"/>
    </row>
    <row r="164" ht="15">
      <c r="G164" s="31"/>
    </row>
    <row r="165" ht="15">
      <c r="G165" s="31"/>
    </row>
    <row r="166" ht="15">
      <c r="G166" s="31"/>
    </row>
    <row r="167" ht="15">
      <c r="G167" s="31"/>
    </row>
    <row r="168" ht="15">
      <c r="G168" s="31"/>
    </row>
    <row r="169" ht="15">
      <c r="G169" s="31"/>
    </row>
    <row r="170" ht="15">
      <c r="G170" s="31"/>
    </row>
    <row r="171" ht="15">
      <c r="G171" s="31"/>
    </row>
    <row r="172" ht="15">
      <c r="G172" s="31"/>
    </row>
    <row r="173" ht="15">
      <c r="G173" s="31"/>
    </row>
    <row r="174" ht="15">
      <c r="G174" s="31"/>
    </row>
    <row r="175" ht="15">
      <c r="G175" s="31"/>
    </row>
    <row r="176" ht="15">
      <c r="G176" s="31"/>
    </row>
    <row r="177" ht="15">
      <c r="G177" s="31"/>
    </row>
    <row r="178" ht="15">
      <c r="G178" s="31"/>
    </row>
    <row r="179" ht="15">
      <c r="G179" s="31"/>
    </row>
    <row r="180" ht="15">
      <c r="G180" s="31"/>
    </row>
    <row r="181" ht="15">
      <c r="G181" s="31"/>
    </row>
    <row r="182" ht="15">
      <c r="G182" s="31"/>
    </row>
    <row r="183" ht="15">
      <c r="G183" s="31"/>
    </row>
    <row r="184" ht="15">
      <c r="G184" s="31"/>
    </row>
    <row r="185" ht="15">
      <c r="G185" s="31"/>
    </row>
    <row r="186" ht="15">
      <c r="G186" s="31"/>
    </row>
    <row r="187" ht="15">
      <c r="G187" s="31"/>
    </row>
    <row r="188" ht="15">
      <c r="G188" s="31"/>
    </row>
    <row r="189" ht="15">
      <c r="G189" s="31"/>
    </row>
    <row r="190" ht="15">
      <c r="G190" s="31"/>
    </row>
    <row r="191" ht="15">
      <c r="G191" s="31"/>
    </row>
    <row r="192" ht="15">
      <c r="G192" s="31"/>
    </row>
    <row r="193" ht="15">
      <c r="G193" s="31"/>
    </row>
    <row r="194" ht="15">
      <c r="G194" s="31"/>
    </row>
    <row r="195" ht="15">
      <c r="G195" s="31"/>
    </row>
    <row r="196" ht="15">
      <c r="G196" s="31"/>
    </row>
    <row r="197" ht="15">
      <c r="G197" s="31"/>
    </row>
    <row r="198" ht="15">
      <c r="G198" s="31"/>
    </row>
    <row r="199" ht="15">
      <c r="G199" s="31"/>
    </row>
    <row r="200" ht="15">
      <c r="G200" s="31"/>
    </row>
    <row r="201" ht="15">
      <c r="G201" s="31"/>
    </row>
    <row r="202" ht="15">
      <c r="G202" s="31"/>
    </row>
    <row r="203" ht="15">
      <c r="G203" s="31"/>
    </row>
    <row r="204" ht="15">
      <c r="G204" s="31"/>
    </row>
    <row r="205" ht="15">
      <c r="G205" s="31"/>
    </row>
    <row r="206" ht="15">
      <c r="G206" s="31"/>
    </row>
    <row r="207" ht="15">
      <c r="G207" s="31"/>
    </row>
    <row r="208" ht="15">
      <c r="G208" s="31"/>
    </row>
    <row r="209" ht="15">
      <c r="G209" s="31"/>
    </row>
    <row r="210" ht="15">
      <c r="G210" s="31"/>
    </row>
    <row r="211" ht="15">
      <c r="G211" s="31"/>
    </row>
    <row r="212" ht="15">
      <c r="G212" s="31"/>
    </row>
    <row r="213" ht="15">
      <c r="G213" s="31"/>
    </row>
    <row r="214" ht="15">
      <c r="G214" s="31"/>
    </row>
    <row r="215" ht="15">
      <c r="G215" s="31"/>
    </row>
    <row r="216" ht="15">
      <c r="G216" s="31"/>
    </row>
    <row r="217" ht="15">
      <c r="G217" s="31"/>
    </row>
    <row r="218" ht="15">
      <c r="G218" s="31"/>
    </row>
    <row r="219" ht="15">
      <c r="G219" s="31"/>
    </row>
    <row r="220" ht="15">
      <c r="G220" s="31"/>
    </row>
    <row r="221" ht="15">
      <c r="G221" s="31"/>
    </row>
    <row r="222" ht="15">
      <c r="G222" s="31"/>
    </row>
    <row r="223" ht="15">
      <c r="G223" s="31"/>
    </row>
    <row r="224" ht="15">
      <c r="G224" s="31"/>
    </row>
    <row r="225" ht="15">
      <c r="G225" s="31"/>
    </row>
    <row r="226" ht="15">
      <c r="G226" s="31"/>
    </row>
    <row r="227" ht="15">
      <c r="G227" s="31"/>
    </row>
    <row r="228" ht="15">
      <c r="G228" s="31"/>
    </row>
    <row r="229" ht="15">
      <c r="G229" s="31"/>
    </row>
    <row r="230" ht="15">
      <c r="G230" s="31"/>
    </row>
    <row r="231" ht="15">
      <c r="G231" s="31"/>
    </row>
    <row r="232" ht="15">
      <c r="G232" s="31"/>
    </row>
    <row r="233" ht="15">
      <c r="G233" s="31"/>
    </row>
    <row r="234" ht="15">
      <c r="G234" s="31"/>
    </row>
  </sheetData>
  <sheetProtection selectLockedCells="1" selectUnlockedCells="1"/>
  <mergeCells count="68">
    <mergeCell ref="A101:Z101"/>
    <mergeCell ref="AA101:AE101"/>
    <mergeCell ref="A102:Z103"/>
    <mergeCell ref="AA102:AE103"/>
    <mergeCell ref="A104:Z105"/>
    <mergeCell ref="AA104:AE105"/>
    <mergeCell ref="Y93:Z93"/>
    <mergeCell ref="J94:N94"/>
    <mergeCell ref="A96:AE97"/>
    <mergeCell ref="A98:T99"/>
    <mergeCell ref="U98:AE99"/>
    <mergeCell ref="A100:Z100"/>
    <mergeCell ref="AA100:AE100"/>
    <mergeCell ref="A92:N92"/>
    <mergeCell ref="O93:P93"/>
    <mergeCell ref="Q93:R93"/>
    <mergeCell ref="S93:T93"/>
    <mergeCell ref="U93:V93"/>
    <mergeCell ref="W93:X93"/>
    <mergeCell ref="A84:B84"/>
    <mergeCell ref="A85:AE85"/>
    <mergeCell ref="A88:B88"/>
    <mergeCell ref="A89:AE89"/>
    <mergeCell ref="A91:B91"/>
    <mergeCell ref="E91:F91"/>
    <mergeCell ref="A69:AE69"/>
    <mergeCell ref="A73:AE73"/>
    <mergeCell ref="A76:B76"/>
    <mergeCell ref="A77:AE77"/>
    <mergeCell ref="A79:B79"/>
    <mergeCell ref="A80:AE80"/>
    <mergeCell ref="A52:AE52"/>
    <mergeCell ref="A53:AE53"/>
    <mergeCell ref="A60:B60"/>
    <mergeCell ref="A61:AE61"/>
    <mergeCell ref="A67:B67"/>
    <mergeCell ref="A68:AE68"/>
    <mergeCell ref="A37:B37"/>
    <mergeCell ref="A38:AE38"/>
    <mergeCell ref="A39:AE39"/>
    <mergeCell ref="A44:B44"/>
    <mergeCell ref="A45:AE45"/>
    <mergeCell ref="A51:B51"/>
    <mergeCell ref="A16:B16"/>
    <mergeCell ref="A17:AE17"/>
    <mergeCell ref="A22:B22"/>
    <mergeCell ref="A23:AE23"/>
    <mergeCell ref="A28:B28"/>
    <mergeCell ref="A29:AE29"/>
    <mergeCell ref="A7:AE7"/>
    <mergeCell ref="A8:AE8"/>
    <mergeCell ref="A10:B10"/>
    <mergeCell ref="A11:AE11"/>
    <mergeCell ref="A13:B13"/>
    <mergeCell ref="A14:AE14"/>
    <mergeCell ref="AA3:AE4"/>
    <mergeCell ref="O4:P4"/>
    <mergeCell ref="Q4:R4"/>
    <mergeCell ref="S4:T4"/>
    <mergeCell ref="U4:V4"/>
    <mergeCell ref="W4:X4"/>
    <mergeCell ref="Y4:Z4"/>
    <mergeCell ref="A1:I1"/>
    <mergeCell ref="A2:B2"/>
    <mergeCell ref="G3:N4"/>
    <mergeCell ref="O3:R3"/>
    <mergeCell ref="S3:V3"/>
    <mergeCell ref="W3:Z3"/>
  </mergeCells>
  <printOptions horizontalCentered="1"/>
  <pageMargins left="0.2361111111111111" right="0.2361111111111111" top="0.3125" bottom="0.5902777777777778" header="0.5118055555555555" footer="0.5118055555555555"/>
  <pageSetup cellComments="atEnd" horizontalDpi="300" verticalDpi="300" orientation="landscape" paperSize="9" scale="79" r:id="rId1"/>
  <rowBreaks count="4" manualBreakCount="4">
    <brk id="16" max="255" man="1"/>
    <brk id="37" max="255" man="1"/>
    <brk id="60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Dziekanat JR 77</cp:lastModifiedBy>
  <cp:lastPrinted>2020-07-08T11:35:44Z</cp:lastPrinted>
  <dcterms:created xsi:type="dcterms:W3CDTF">2021-02-22T07:21:40Z</dcterms:created>
  <dcterms:modified xsi:type="dcterms:W3CDTF">2021-02-26T10:02:33Z</dcterms:modified>
  <cp:category/>
  <cp:version/>
  <cp:contentType/>
  <cp:contentStatus/>
</cp:coreProperties>
</file>